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5B92D4C9-42EA-4D47-BEC5-9C2EAF84D2B3}" xr6:coauthVersionLast="47" xr6:coauthVersionMax="47" xr10:uidLastSave="{00000000-0000-0000-0000-000000000000}"/>
  <bookViews>
    <workbookView xWindow="-120" yWindow="-120" windowWidth="29040" windowHeight="15840" tabRatio="645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3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13'!$A$1:$W$358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13'!$A$235:$A$238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13'!$A$242:$A$249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13'!$A$250:$A$256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13'!$A$257:$A$265</definedName>
    <definedName name="funcion3">#REF!</definedName>
    <definedName name="funcion4" localSheetId="1">'Instructivo de llenado-Formato'!#REF!</definedName>
    <definedName name="funcion4" localSheetId="4">'Programa 13'!$A$266:$A$269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13'!$A$235:$B$238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13'!$A$242:$B$249</definedName>
    <definedName name="Rfuncion1">#REF!</definedName>
    <definedName name="Rfuncion3" localSheetId="1">'Instructivo de llenado-Formato'!#REF!</definedName>
    <definedName name="Rfuncion3" localSheetId="4">'Programa 13'!$A$257:$B$265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13'!$1:$10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V193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68" i="57" l="1"/>
  <c r="W139" i="57" l="1"/>
  <c r="W110" i="57"/>
  <c r="W79" i="57"/>
  <c r="W53" i="57"/>
  <c r="W56" i="57" l="1"/>
  <c r="V205" i="57"/>
  <c r="V204" i="57"/>
  <c r="V203" i="57"/>
  <c r="V202" i="57"/>
  <c r="V201" i="57"/>
  <c r="V200" i="57"/>
  <c r="V199" i="57"/>
  <c r="V198" i="57"/>
  <c r="V197" i="57"/>
  <c r="V196" i="57"/>
  <c r="V195" i="57"/>
  <c r="V194" i="57"/>
  <c r="V192" i="57"/>
  <c r="W192" i="57" s="1"/>
  <c r="V191" i="57"/>
  <c r="V190" i="57"/>
  <c r="V189" i="57"/>
  <c r="V188" i="57"/>
  <c r="V187" i="57"/>
  <c r="V186" i="57"/>
  <c r="V185" i="57"/>
  <c r="V184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184" i="57" l="1"/>
  <c r="W204" i="57"/>
  <c r="W200" i="57"/>
  <c r="W196" i="57"/>
  <c r="W188" i="57"/>
  <c r="W186" i="57"/>
  <c r="W194" i="57"/>
  <c r="W198" i="57"/>
  <c r="W202" i="57"/>
  <c r="W190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<sst xmlns="http://schemas.openxmlformats.org/spreadsheetml/2006/main" count="2443" uniqueCount="1142">
  <si>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</si>
  <si>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</si>
  <si>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</si>
  <si>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</si>
  <si>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</si>
  <si>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</si>
  <si>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</si>
  <si>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</si>
  <si>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</si>
  <si>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</si>
  <si>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</si>
  <si>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</si>
  <si>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</si>
  <si>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</si>
  <si>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</si>
  <si>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</si>
  <si>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</si>
  <si>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</si>
  <si>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</si>
  <si>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</si>
  <si>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</si>
  <si>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</si>
  <si>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</si>
  <si>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</si>
  <si>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</si>
  <si>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</si>
  <si>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</si>
  <si>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</si>
  <si>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</si>
  <si>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</si>
  <si>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</si>
  <si>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</si>
  <si>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</si>
  <si>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</si>
  <si>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</si>
  <si>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</si>
  <si>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</si>
  <si>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</si>
  <si>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</si>
  <si>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</si>
  <si>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</si>
  <si>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</si>
  <si>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</si>
  <si>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</si>
  <si>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</si>
  <si>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</si>
  <si>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</si>
  <si>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</si>
  <si>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</si>
  <si>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</si>
  <si>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</si>
  <si>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</si>
  <si>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</si>
  <si>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</si>
  <si>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</si>
  <si>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</si>
  <si>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</si>
  <si>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</si>
  <si>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</si>
  <si>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</si>
  <si>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</si>
  <si>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</si>
  <si>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</si>
  <si>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</si>
  <si>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</si>
  <si>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</si>
  <si>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</si>
  <si>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</si>
  <si>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</si>
  <si>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</si>
  <si>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</si>
  <si>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</si>
  <si>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</si>
  <si>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</si>
  <si>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</si>
  <si>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</si>
  <si>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</si>
  <si>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</si>
  <si>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</si>
  <si>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</si>
  <si>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</si>
  <si>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</si>
  <si>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</si>
  <si>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</si>
  <si>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</si>
  <si>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</si>
  <si>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</si>
  <si>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</si>
  <si>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</si>
  <si>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</si>
  <si>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</si>
  <si>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</si>
  <si>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</si>
  <si>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</si>
  <si>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</si>
  <si>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</si>
  <si>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</si>
  <si>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</si>
  <si>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</si>
  <si>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</si>
  <si>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</si>
  <si>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</si>
  <si>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</si>
  <si>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</si>
  <si>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</si>
  <si>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</si>
  <si>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</si>
  <si>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</si>
  <si>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</si>
  <si>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</si>
  <si>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</si>
  <si>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</si>
  <si>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</si>
  <si>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</si>
  <si>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</si>
  <si>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</si>
  <si>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</si>
  <si>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</si>
  <si>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</si>
  <si>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</si>
  <si>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</si>
  <si>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</si>
  <si>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</si>
  <si>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</si>
  <si>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</si>
  <si>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</si>
  <si>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</si>
  <si>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</si>
  <si>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</si>
  <si>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</si>
  <si>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</si>
  <si>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</si>
  <si>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</si>
  <si>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</si>
  <si>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</si>
  <si>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</si>
  <si>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</si>
  <si>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</si>
  <si>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</si>
  <si>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</si>
  <si>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</si>
  <si>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</si>
  <si>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</si>
  <si>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</si>
  <si>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</si>
  <si>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</si>
  <si>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</si>
  <si>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</si>
  <si>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</si>
  <si>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</si>
  <si>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</si>
  <si>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</si>
  <si>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</si>
  <si>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</si>
  <si>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</si>
  <si>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</si>
  <si>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</si>
  <si>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</si>
  <si>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</si>
  <si>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</si>
  <si>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</si>
  <si>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</si>
  <si>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</si>
  <si>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</si>
  <si>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</si>
  <si>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</si>
  <si>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</si>
  <si>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</si>
  <si>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</si>
  <si>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</si>
  <si>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</si>
  <si>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</si>
  <si>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</si>
  <si>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</si>
  <si>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</si>
  <si>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</si>
  <si>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</si>
  <si>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</si>
  <si>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</si>
  <si>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</si>
  <si>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</si>
  <si>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</si>
  <si>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</si>
  <si>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</si>
  <si>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</si>
  <si>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</si>
  <si>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</si>
  <si>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</si>
  <si>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</si>
  <si>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</si>
  <si>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</si>
  <si>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</si>
  <si>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</si>
  <si>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</si>
  <si>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</si>
  <si>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</si>
  <si>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</si>
  <si>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</si>
  <si>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</si>
  <si>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</si>
  <si>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</si>
  <si>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</si>
  <si>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</si>
  <si>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</si>
  <si>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</si>
  <si>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</si>
  <si>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</si>
  <si>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</si>
  <si>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</si>
  <si>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</si>
  <si>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</si>
  <si>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</si>
  <si>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</si>
  <si>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</si>
  <si>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</si>
  <si>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</si>
  <si>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</si>
  <si>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</si>
  <si>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</si>
  <si>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</si>
  <si>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</si>
  <si>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</si>
  <si>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</si>
  <si>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</si>
  <si>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</si>
  <si>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</si>
  <si>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</si>
  <si>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</si>
  <si>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</si>
  <si>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</si>
  <si>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</si>
  <si>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</si>
  <si>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</si>
  <si>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</si>
  <si>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</si>
  <si>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</si>
  <si>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</si>
  <si>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</si>
  <si>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</si>
  <si>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</si>
  <si>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</si>
  <si>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</si>
  <si>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</si>
  <si>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</si>
  <si>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</si>
  <si>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</si>
  <si>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</si>
  <si>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</si>
  <si>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</si>
  <si>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</si>
  <si>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</si>
  <si>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</si>
  <si>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</si>
  <si>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</si>
  <si>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</si>
  <si>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</si>
  <si>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</si>
  <si>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</si>
  <si>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</si>
  <si>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</si>
  <si>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</si>
  <si>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</si>
  <si>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</si>
  <si>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</si>
  <si>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</si>
  <si>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</si>
  <si>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</si>
  <si>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</si>
  <si>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</si>
  <si>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</si>
  <si>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</si>
  <si>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</si>
  <si>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</si>
  <si>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</si>
  <si>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</si>
  <si>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</si>
  <si>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</si>
  <si>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</si>
  <si>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</si>
  <si>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</si>
  <si>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</si>
  <si>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</si>
  <si>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</si>
  <si>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</si>
  <si>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</si>
  <si>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</si>
  <si>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</si>
  <si>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</si>
  <si>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</si>
  <si>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</si>
  <si>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</si>
  <si>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</si>
  <si>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</si>
  <si>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</si>
  <si>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</si>
  <si>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</si>
  <si>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</si>
  <si>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</si>
  <si>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</si>
  <si>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</si>
  <si>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</si>
  <si>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</si>
  <si>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</si>
  <si>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</si>
  <si>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</si>
  <si>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</si>
  <si>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</si>
  <si>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</si>
  <si>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</si>
  <si>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</si>
  <si>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</si>
  <si>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</si>
  <si>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</si>
  <si>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</si>
  <si>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</si>
  <si>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</si>
  <si>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</si>
  <si>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</si>
  <si>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</si>
  <si>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</si>
  <si>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</si>
  <si>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</si>
  <si>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</si>
  <si>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</si>
  <si>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</si>
  <si>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</si>
  <si>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</si>
  <si>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</si>
  <si>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</si>
  <si>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</si>
  <si>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</si>
  <si>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</si>
  <si>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</si>
  <si>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</si>
  <si>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</si>
  <si>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</si>
  <si>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</si>
  <si>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</si>
  <si>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</si>
  <si>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</si>
  <si>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</si>
  <si>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</si>
  <si>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</si>
  <si>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</si>
  <si>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</si>
  <si>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</si>
  <si>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</si>
  <si>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</si>
  <si>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</si>
  <si>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</si>
  <si>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</si>
  <si>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</si>
  <si>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</si>
  <si>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</si>
  <si>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</si>
  <si>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</si>
  <si>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</si>
  <si>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</si>
  <si>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</si>
  <si>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</si>
  <si>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</si>
  <si>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</si>
  <si>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</si>
  <si>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</si>
  <si>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</si>
  <si>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</si>
  <si>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</si>
  <si>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</si>
  <si>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</si>
  <si>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</si>
  <si>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</si>
  <si>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</si>
  <si>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</si>
  <si>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</si>
  <si>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</si>
  <si>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</si>
  <si>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</si>
  <si>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</si>
  <si>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</si>
  <si>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</si>
  <si>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</si>
  <si>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</si>
  <si>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</si>
  <si>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</si>
  <si>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</si>
  <si>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</si>
  <si>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</si>
  <si>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</si>
  <si>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</si>
  <si>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</si>
  <si>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</si>
  <si>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</si>
  <si>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</si>
  <si>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</si>
  <si>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</si>
  <si>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</si>
  <si>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</si>
  <si>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</si>
  <si>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</si>
  <si>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</si>
  <si>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</si>
  <si>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</si>
  <si>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</si>
  <si>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</si>
  <si>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</si>
  <si>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</si>
  <si>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</si>
  <si>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</si>
  <si>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</si>
  <si>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</si>
  <si>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</si>
  <si>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</si>
  <si>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</si>
  <si>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</si>
  <si>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</si>
  <si>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</si>
  <si>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</si>
  <si>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</si>
  <si>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</si>
  <si>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</si>
  <si>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</si>
  <si>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</si>
  <si>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</si>
  <si>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</si>
  <si>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</si>
  <si>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</si>
  <si>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</si>
  <si>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</si>
  <si>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</si>
  <si>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</si>
  <si>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</si>
  <si>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</si>
  <si>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</si>
  <si>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</si>
  <si>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</si>
  <si>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</si>
  <si>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</si>
  <si>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</si>
  <si>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</si>
  <si>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</si>
  <si>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</si>
  <si>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</si>
  <si>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</si>
  <si>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</si>
  <si>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</si>
  <si>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</si>
  <si>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</si>
  <si>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</si>
  <si>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</si>
  <si>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</si>
  <si>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</si>
  <si>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</si>
  <si>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</si>
  <si>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</si>
  <si>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</si>
  <si>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</si>
  <si>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</si>
  <si>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</si>
  <si>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</si>
  <si>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</si>
  <si>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</si>
  <si>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</si>
  <si>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</si>
  <si>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</si>
  <si>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</si>
  <si>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</si>
  <si>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</si>
  <si>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</si>
  <si>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</si>
  <si>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</si>
  <si>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</si>
  <si>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</si>
  <si>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</si>
  <si>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</si>
  <si>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</si>
  <si>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</si>
  <si>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</si>
  <si>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</si>
  <si>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</si>
  <si>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</si>
  <si>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</si>
  <si>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</si>
  <si>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</si>
  <si>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</si>
  <si>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</si>
  <si>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</si>
  <si>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</si>
  <si>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</si>
  <si>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</si>
  <si>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</si>
  <si>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</si>
  <si>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</si>
  <si>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</si>
  <si>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</si>
  <si>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</si>
  <si>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</si>
  <si>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</si>
  <si>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</si>
  <si>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</si>
  <si>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</si>
  <si>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</si>
  <si>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</si>
  <si>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</si>
  <si>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</si>
  <si>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</si>
  <si>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</si>
  <si>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</si>
  <si>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</si>
  <si>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</si>
  <si>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</si>
  <si>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</si>
  <si>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</si>
  <si>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</si>
  <si>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</si>
  <si>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</si>
  <si>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</si>
  <si>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</si>
  <si>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</si>
  <si>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</si>
  <si>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</si>
  <si>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</si>
  <si>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</si>
  <si>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</si>
  <si>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</si>
  <si>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</si>
  <si>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</si>
  <si>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</si>
  <si>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</si>
  <si>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</si>
  <si>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</si>
  <si>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</si>
  <si>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</si>
  <si>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</si>
  <si>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</si>
  <si>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</si>
  <si>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</si>
  <si>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</si>
  <si>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</si>
  <si>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</si>
  <si>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</si>
  <si>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</si>
  <si>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</si>
  <si>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</si>
  <si>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</si>
  <si>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</si>
  <si>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</si>
  <si>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</si>
  <si>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</si>
  <si>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</si>
  <si>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</si>
  <si>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</si>
  <si>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</si>
  <si>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</si>
  <si>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</si>
  <si>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</si>
  <si>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</si>
  <si>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</si>
  <si>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</si>
  <si>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</si>
  <si>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</si>
  <si>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</si>
  <si>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</si>
  <si>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</si>
  <si>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</si>
  <si>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</si>
  <si>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</si>
  <si>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</si>
  <si>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</si>
  <si>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</si>
  <si>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</si>
  <si>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</si>
  <si>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</si>
  <si>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</si>
  <si>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</si>
  <si>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</si>
  <si>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</si>
  <si>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</si>
  <si>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</si>
  <si>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</si>
  <si>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</si>
  <si>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</si>
  <si>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</si>
  <si>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</si>
  <si>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</si>
  <si>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</si>
  <si>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</si>
  <si>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</si>
  <si>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</si>
  <si>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</si>
  <si>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</si>
  <si>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</si>
  <si>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</si>
  <si>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</si>
  <si>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</si>
  <si>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</si>
  <si>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</si>
  <si>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</si>
  <si>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</si>
  <si>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</si>
  <si>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</si>
  <si>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</si>
  <si>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</si>
  <si>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</si>
  <si>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</si>
  <si>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</si>
  <si>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</si>
  <si>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</si>
  <si>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</si>
  <si>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</si>
  <si>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</si>
  <si>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</si>
  <si>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</si>
  <si>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</si>
  <si>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</si>
  <si>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</si>
  <si>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</si>
  <si>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</si>
  <si>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</si>
  <si>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</si>
  <si>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</si>
  <si>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</si>
  <si>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</si>
  <si>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</si>
  <si>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</si>
  <si>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</si>
  <si>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</si>
  <si>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</si>
  <si>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</si>
  <si>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</si>
  <si>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</si>
  <si>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</si>
  <si>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</si>
  <si>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</si>
  <si>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</si>
  <si>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</si>
  <si>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</si>
  <si>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</si>
  <si>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</si>
  <si>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</si>
  <si>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</si>
  <si>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</si>
  <si>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</si>
  <si>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</si>
  <si>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</si>
  <si>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</si>
  <si>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</si>
  <si>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</si>
  <si>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</si>
  <si>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</si>
  <si>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</si>
  <si>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</si>
  <si>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</si>
  <si>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</si>
  <si>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</si>
  <si>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</si>
  <si>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</si>
  <si>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</si>
  <si>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</si>
  <si>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</si>
  <si>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</si>
  <si>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</si>
  <si>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</si>
  <si>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</si>
  <si>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</si>
  <si>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</si>
  <si>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</si>
  <si>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</si>
  <si>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</si>
  <si>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</si>
  <si>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</si>
  <si>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</si>
  <si>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</si>
  <si>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</si>
  <si>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</si>
  <si>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</si>
  <si>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</si>
  <si>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</si>
  <si>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</si>
  <si>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</si>
  <si>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</si>
  <si>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</si>
  <si>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</si>
  <si>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</si>
  <si>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</si>
  <si>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</si>
  <si>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</si>
  <si>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</si>
  <si>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</si>
  <si>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</si>
  <si>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</si>
  <si>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</si>
  <si>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</si>
  <si>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</si>
  <si>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</si>
  <si>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</si>
  <si>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</si>
  <si>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</si>
  <si>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</si>
  <si>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</si>
  <si>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</si>
  <si>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</si>
  <si>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</si>
  <si>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</si>
  <si>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</si>
  <si>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</si>
  <si>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</si>
  <si>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</si>
  <si>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</si>
  <si>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</si>
  <si>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</si>
  <si>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</si>
  <si>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</si>
  <si>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</si>
  <si>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</si>
  <si>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</si>
  <si>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</si>
  <si>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</si>
  <si>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</si>
  <si>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</si>
  <si>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</si>
  <si>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</si>
  <si>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</si>
  <si>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</si>
  <si>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</si>
  <si>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</si>
  <si>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</si>
  <si>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</si>
  <si>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</si>
  <si>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</si>
  <si>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</si>
  <si>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</si>
  <si>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</si>
  <si>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</si>
  <si>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</si>
  <si>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</si>
  <si>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</si>
  <si>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</si>
  <si>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</si>
  <si>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</si>
  <si>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</si>
  <si>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</si>
  <si>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</si>
  <si>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</si>
  <si>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</si>
  <si>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</si>
  <si>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</si>
  <si>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</si>
  <si>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</si>
  <si>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</si>
  <si>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</si>
  <si>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</si>
  <si>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</si>
  <si>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</si>
  <si>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</si>
  <si>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</si>
  <si>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</si>
  <si>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</si>
  <si>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</si>
  <si>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</si>
  <si>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</si>
  <si>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</si>
  <si>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</si>
  <si>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</si>
  <si>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</si>
  <si>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</si>
  <si>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</si>
  <si>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</si>
  <si>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</si>
  <si>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</si>
  <si>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</si>
  <si>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</si>
  <si>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</si>
  <si>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</si>
  <si>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</si>
  <si>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</si>
  <si>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</si>
  <si>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</si>
  <si>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</si>
  <si>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</si>
  <si>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</si>
  <si>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</si>
  <si>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</si>
  <si>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</si>
  <si>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</si>
  <si>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</si>
  <si>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</si>
  <si>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</si>
  <si>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</si>
  <si>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</si>
  <si>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</si>
  <si>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</si>
  <si>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</si>
  <si>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</si>
  <si>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</si>
  <si>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</si>
  <si>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</si>
  <si>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</si>
  <si>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</si>
  <si>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</si>
  <si>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</si>
  <si>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</si>
  <si>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</si>
  <si>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</si>
  <si>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</si>
  <si>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</si>
  <si>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</si>
  <si>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</si>
  <si>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</si>
  <si>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</si>
  <si>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</si>
  <si>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</si>
  <si>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</si>
  <si>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</si>
  <si>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</si>
  <si>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</si>
  <si>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</si>
  <si>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</si>
  <si>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</si>
  <si>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</si>
  <si>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</si>
  <si>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</si>
  <si>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</si>
  <si>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</si>
  <si>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</si>
  <si>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</si>
  <si>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</si>
  <si>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</si>
  <si>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</si>
  <si>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</si>
  <si>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</si>
  <si>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</si>
  <si>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</si>
  <si>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</si>
  <si>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</si>
  <si>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</si>
  <si>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</si>
  <si>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</si>
  <si>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</si>
  <si>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</si>
  <si>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</si>
  <si>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</si>
  <si>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</si>
  <si>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</si>
  <si>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</si>
  <si>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</si>
  <si>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</si>
  <si>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</si>
  <si>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</si>
  <si>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</si>
  <si>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</si>
  <si>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</si>
  <si>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</si>
  <si>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</si>
  <si>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</si>
  <si>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</si>
  <si>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</si>
  <si>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</si>
  <si>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</si>
  <si>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</si>
  <si>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</si>
  <si>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</si>
  <si>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</si>
  <si>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</si>
  <si>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</si>
  <si>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</si>
  <si>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</si>
  <si>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</si>
  <si>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</si>
  <si>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</si>
  <si>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</si>
  <si>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</si>
  <si>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</si>
  <si>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</si>
  <si>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</si>
  <si>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</si>
  <si>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</si>
  <si>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</si>
  <si>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</si>
  <si>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</si>
  <si>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</si>
  <si>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</si>
  <si>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</si>
  <si>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</si>
  <si>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</si>
  <si>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</si>
  <si>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</si>
  <si>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</si>
  <si>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</si>
  <si>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</si>
  <si>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</si>
  <si>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</si>
  <si>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</si>
  <si>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</si>
  <si>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</si>
  <si>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</si>
  <si>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</si>
  <si>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</si>
  <si>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</si>
  <si>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</si>
  <si>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</si>
  <si>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</si>
  <si>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</si>
  <si>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</si>
  <si>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</si>
  <si>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</si>
  <si>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</si>
  <si>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</si>
  <si>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</si>
  <si>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</si>
  <si>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</si>
  <si>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</si>
  <si>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</si>
  <si>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</si>
  <si>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</si>
  <si>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</si>
  <si>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</si>
  <si>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</si>
  <si>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</si>
  <si>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</si>
  <si>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</si>
  <si>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</si>
  <si>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</si>
  <si>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</si>
  <si>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</si>
  <si>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</si>
  <si>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</si>
  <si>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</si>
  <si>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</si>
  <si>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</si>
  <si>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</si>
  <si>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</si>
  <si>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</si>
  <si>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</si>
  <si>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</si>
  <si>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</si>
  <si>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</si>
  <si>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</si>
  <si>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</si>
  <si>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</si>
  <si>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</si>
  <si>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</si>
  <si>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</si>
  <si>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</si>
  <si>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</si>
  <si>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</si>
  <si>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</si>
  <si>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</si>
  <si>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</si>
  <si>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</si>
  <si>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</si>
  <si>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</si>
  <si>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</si>
  <si>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</si>
  <si>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</si>
  <si>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</si>
  <si>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</si>
  <si>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</si>
  <si>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</si>
  <si>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</si>
  <si>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</si>
  <si>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</si>
  <si>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</si>
  <si>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</si>
  <si>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</si>
  <si>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</si>
  <si>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</si>
  <si>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</si>
  <si>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</si>
  <si>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</si>
  <si>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</si>
  <si>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</si>
  <si>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</si>
  <si>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</si>
  <si>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</si>
  <si>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</si>
  <si>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</si>
  <si>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</si>
  <si>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</si>
  <si>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</si>
  <si>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</si>
  <si>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</si>
  <si>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</si>
  <si>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</si>
  <si>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</si>
  <si>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</si>
  <si>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</si>
  <si>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</si>
  <si>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</si>
  <si>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</si>
  <si>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</si>
  <si>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</si>
  <si>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</si>
  <si>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</si>
  <si>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</si>
  <si>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</si>
  <si>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</si>
  <si>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</si>
  <si>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</si>
  <si>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</si>
  <si>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</si>
  <si>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</si>
  <si>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</si>
  <si>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</si>
  <si>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</si>
  <si>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</si>
  <si>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</si>
  <si>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</si>
  <si>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</si>
  <si>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</si>
  <si>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</si>
  <si>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</si>
  <si>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</si>
  <si>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</si>
  <si>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</si>
  <si>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</si>
  <si>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</si>
  <si>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</si>
  <si>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</si>
  <si>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</si>
  <si>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</si>
  <si>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</si>
  <si>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</si>
  <si>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</si>
  <si>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</si>
  <si>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</si>
  <si>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</si>
  <si>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</si>
  <si>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</si>
  <si>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</si>
  <si>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</si>
  <si>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</si>
  <si>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</si>
  <si>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</si>
  <si>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</si>
  <si>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</si>
  <si>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</si>
  <si>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</si>
  <si>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</si>
  <si>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</si>
  <si>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</si>
  <si>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</si>
  <si>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</si>
  <si>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</si>
  <si>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</si>
  <si>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</si>
  <si>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</si>
  <si>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</si>
  <si>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</si>
  <si>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</si>
  <si>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</si>
  <si>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</si>
  <si>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</si>
  <si>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</si>
  <si>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</si>
  <si>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</si>
  <si>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</si>
  <si>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</si>
  <si>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</si>
  <si>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</si>
  <si>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</si>
  <si>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</si>
  <si>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</si>
  <si>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</si>
  <si>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</si>
  <si>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</si>
  <si>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</si>
  <si>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</si>
  <si>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</si>
  <si>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</si>
  <si>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</si>
  <si>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</si>
  <si>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</si>
  <si>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</si>
  <si>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Planeación Urbana y Administración del Territorio</t>
  </si>
  <si>
    <t xml:space="preserve">Dirección de Catastro y Dirección de Desarrollo Urbano </t>
  </si>
  <si>
    <t>Eje: Infraestructura para un Municipio Sostenible</t>
  </si>
  <si>
    <t>Objetivo. Regular el crecimiento del Municipio, ordenar los usos de suelo, uso eficiente del espacio público y garantizar la reducción de los tiempos de traslado</t>
  </si>
  <si>
    <t xml:space="preserve">Contribuir a mejorar el ordenamiento territorial mediante regularización de predios </t>
  </si>
  <si>
    <t xml:space="preserve">Variación porcentual de predios regularizados </t>
  </si>
  <si>
    <t>Eficacia</t>
  </si>
  <si>
    <t>Estratégico</t>
  </si>
  <si>
    <t>Anual</t>
  </si>
  <si>
    <t>Variación Porcentual</t>
  </si>
  <si>
    <t>((Predios regularizados 2022/Predios regularizados 2021)-1)*100</t>
  </si>
  <si>
    <t>Regular</t>
  </si>
  <si>
    <t>Predios regularizados 2022</t>
  </si>
  <si>
    <t>Predios regularizados 2021</t>
  </si>
  <si>
    <t>Predios</t>
  </si>
  <si>
    <t xml:space="preserve">La población de Cuautlancingo que realiza una operación de Desarrollo Urbano cuenta con sus permisos </t>
  </si>
  <si>
    <t>(Licencias otorgadas/Licencias a otorgar)*100</t>
  </si>
  <si>
    <t>Porcentaje</t>
  </si>
  <si>
    <t>Índice de permisos otorgados</t>
  </si>
  <si>
    <t>Licencias otorgadas</t>
  </si>
  <si>
    <t>Licencias a otorgar</t>
  </si>
  <si>
    <t>Licencias</t>
  </si>
  <si>
    <t>Tiempo de entrega en trámites logrado</t>
  </si>
  <si>
    <t>((Tiempo logrado/Tiempo real)-1)*100</t>
  </si>
  <si>
    <t xml:space="preserve">Variación porcentual de tiempo de entrega de un trámite </t>
  </si>
  <si>
    <t>Gestión</t>
  </si>
  <si>
    <t>Semestral</t>
  </si>
  <si>
    <t>Descendente</t>
  </si>
  <si>
    <t>Tiempo logrado</t>
  </si>
  <si>
    <t>Tiempo real</t>
  </si>
  <si>
    <t>Días</t>
  </si>
  <si>
    <t>Operaciones regularizadas</t>
  </si>
  <si>
    <t>Porcentaje de operaciones regularizadas</t>
  </si>
  <si>
    <t>(Operaciones regularizadas/Operaciones irregulares)*100</t>
  </si>
  <si>
    <t>Ascendente</t>
  </si>
  <si>
    <t>Operaciones irregulares</t>
  </si>
  <si>
    <t>Operaciones</t>
  </si>
  <si>
    <t>Avalúos catastrales aumentados</t>
  </si>
  <si>
    <t>Variación porcentual de avalúos catastrales</t>
  </si>
  <si>
    <t>((Avalúos catastrales 2022/Avalúos catastrales 2021)-1)*100</t>
  </si>
  <si>
    <t>Avalúos catastrales 2022</t>
  </si>
  <si>
    <t>Avalúos catastrales 2021</t>
  </si>
  <si>
    <t>Avalúos</t>
  </si>
  <si>
    <t>Realizar 5, 000 avalúos catastrales</t>
  </si>
  <si>
    <t xml:space="preserve">Realizar 4 etapas de notificaciones para invitar a actualizar predios </t>
  </si>
  <si>
    <t xml:space="preserve">Actualizar 1 padrón catastral </t>
  </si>
  <si>
    <t xml:space="preserve">Realizar 4 campañas para informar los trámites que realiza catastro </t>
  </si>
  <si>
    <t xml:space="preserve">Actualizar 1 catálogo de empresas del corredor empresarial de Cuautlancingo </t>
  </si>
  <si>
    <t xml:space="preserve">Actualizar 1 tabla de valores catastrales </t>
  </si>
  <si>
    <t xml:space="preserve">Etapas </t>
  </si>
  <si>
    <t xml:space="preserve">Padrón </t>
  </si>
  <si>
    <t>Campañas</t>
  </si>
  <si>
    <t xml:space="preserve">Catálogo </t>
  </si>
  <si>
    <t>Tabla</t>
  </si>
  <si>
    <t xml:space="preserve">Realizar 1000 inspecciones para verificar permisos de operación de Desarrollo Urbano </t>
  </si>
  <si>
    <t>Inspecciones</t>
  </si>
  <si>
    <t>Realizar 1 actualización del Plan de Desarrollo Urbano</t>
  </si>
  <si>
    <t>Otorgar 1360 alineamientos y número oficial</t>
  </si>
  <si>
    <t>Otorgar 1900 licencias de Desarrollo Urbano (Bajo demanda)</t>
  </si>
  <si>
    <t>Realizar 2 acciones de mejora de servicio y atención</t>
  </si>
  <si>
    <t>Plan</t>
  </si>
  <si>
    <t>Alineamientos y número oficial</t>
  </si>
  <si>
    <t xml:space="preserve">Licencias </t>
  </si>
  <si>
    <t>Acciones</t>
  </si>
  <si>
    <t>DIRECTOR DEL SISTEMA DE EVALUACIÓN AL DESEMPEÑO</t>
  </si>
  <si>
    <t>C. EVA SÁNCHEZ MENDIETA</t>
  </si>
  <si>
    <t>CONTRALORA MUNICIPAL</t>
  </si>
  <si>
    <t xml:space="preserve">La Direccion de Desarrollo Urbano no realizó la medición del indicador de este componente </t>
  </si>
  <si>
    <t xml:space="preserve">La Dirección de Desarrollo Urbano no realizó la medición del indicador de este componente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</si>
</sst>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 wrapText="1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3" applyFont="1" applyFill="1" applyBorder="1" applyAlignment="1" applyProtection="1">
      <alignment horizontal="center" vertical="center"/>
      <protection locked="0" hidden="1"/>
    </xf>
    <xf numFmtId="3" fontId="13" fillId="0" borderId="1" xfId="2" applyNumberFormat="1" applyFont="1" applyBorder="1" applyAlignment="1" applyProtection="1">
      <alignment horizontal="center" vertical="center"/>
      <protection locked="0" hidden="1"/>
    </xf>
    <xf numFmtId="0" fontId="13" fillId="0" borderId="1" xfId="2" applyFont="1" applyFill="1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/>
      <protection hidden="1"/>
    </xf>
    <xf numFmtId="0" fontId="1" fillId="8" borderId="14" xfId="2" applyFill="1" applyBorder="1" applyAlignment="1" applyProtection="1">
      <alignment horizont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8" borderId="14" xfId="2" applyFont="1" applyFill="1" applyBorder="1" applyAlignment="1" applyProtection="1">
      <alignment horizontal="center" vertical="top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114833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114833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114833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114833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143408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726801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191033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191033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162458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162458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162458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162458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114833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114833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114833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143408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143408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143408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143408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143408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143408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162458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162458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143408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143408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143408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143408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143408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143408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143408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143408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143408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143408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143408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143408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181508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181508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143408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143408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143408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143408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143408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143408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143408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143408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181508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181508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152933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72680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181508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181508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171983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152933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72680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200558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152933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152933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48986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0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48986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0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200558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595227" y="40342984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152933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152933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181508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152933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152933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152933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171983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162458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181510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114833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114833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114833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114833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114833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114833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114833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114833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171985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80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48986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0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48986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0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152933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123528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58511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101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40475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596331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40475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5988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40475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40342984"/>
          <a:ext cx="85725" cy="67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152933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909859" y="40342984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160389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160389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150863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150863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150864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150864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162631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162631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158708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158708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40342984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178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178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1016</v>
      </c>
      <c r="B1" s="117" t="s">
        <v>1017</v>
      </c>
      <c r="C1" s="117" t="s">
        <v>1018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1019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1020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1021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1022</v>
      </c>
    </row>
    <row r="226" spans="1:3" ht="16.5" customHeight="1">
      <c r="A226" s="119">
        <v>225</v>
      </c>
      <c r="B226" s="120" t="s">
        <v>775</v>
      </c>
      <c r="C226" s="121" t="s">
        <v>1023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1024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1025</v>
      </c>
    </row>
    <row r="238" spans="1:3" ht="16.5" customHeight="1">
      <c r="A238" s="119">
        <v>237</v>
      </c>
      <c r="B238" s="120" t="s">
        <v>797</v>
      </c>
      <c r="C238" s="121" t="s">
        <v>1026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1027</v>
      </c>
    </row>
    <row r="241" spans="1:3" ht="16.5" customHeight="1">
      <c r="A241" s="119">
        <v>240</v>
      </c>
      <c r="B241" s="120" t="s">
        <v>802</v>
      </c>
      <c r="C241" s="121" t="s">
        <v>1028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1029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4" t="s">
        <v>313</v>
      </c>
      <c r="D2" s="214"/>
      <c r="E2" s="214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5"/>
      <c r="U2" s="6"/>
      <c r="V2" s="6"/>
    </row>
    <row r="3" spans="1:22" ht="15.75" customHeight="1" thickBot="1">
      <c r="A3" s="4"/>
      <c r="B3" s="4"/>
      <c r="C3" s="4"/>
      <c r="D3" s="214" t="s">
        <v>314</v>
      </c>
      <c r="E3" s="214"/>
      <c r="F3" s="216"/>
      <c r="G3" s="216"/>
      <c r="H3" s="216"/>
      <c r="I3" s="216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7" t="s">
        <v>329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7"/>
      <c r="T5" s="7"/>
      <c r="U5" s="7"/>
      <c r="V5" s="7"/>
    </row>
    <row r="6" spans="1:22" ht="3.75" customHeight="1"/>
    <row r="7" spans="1:22" ht="25.5" customHeight="1">
      <c r="A7" s="218" t="s">
        <v>0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</row>
    <row r="8" spans="1:22" ht="17.25" customHeight="1">
      <c r="A8" s="218" t="s">
        <v>18</v>
      </c>
      <c r="B8" s="218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</row>
    <row r="9" spans="1:22" ht="17.25" customHeight="1">
      <c r="A9" s="218" t="s">
        <v>19</v>
      </c>
      <c r="B9" s="218"/>
      <c r="C9" s="218"/>
      <c r="D9" s="223"/>
      <c r="E9" s="223"/>
      <c r="F9" s="223"/>
      <c r="G9" s="223"/>
      <c r="H9" s="22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8" t="s">
        <v>334</v>
      </c>
      <c r="B10" s="218"/>
      <c r="C10" s="218"/>
      <c r="D10" s="218"/>
      <c r="E10" s="218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20" t="s">
        <v>335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</row>
    <row r="13" spans="1:22" ht="24.75" customHeight="1">
      <c r="A13" s="224" t="s">
        <v>319</v>
      </c>
      <c r="B13" s="224"/>
      <c r="C13" s="224"/>
      <c r="D13" s="225" t="s">
        <v>320</v>
      </c>
      <c r="E13" s="225"/>
      <c r="F13" s="225" t="s">
        <v>315</v>
      </c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</row>
    <row r="14" spans="1:22" ht="24.75" customHeight="1">
      <c r="A14" s="226" t="s">
        <v>321</v>
      </c>
      <c r="B14" s="226"/>
      <c r="C14" s="226"/>
      <c r="D14" s="227"/>
      <c r="E14" s="227"/>
      <c r="F14" s="228" t="str">
        <f>IF(D14="","",VLOOKUP(D14,A172:B175,2))</f>
        <v/>
      </c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</row>
    <row r="15" spans="1:22" ht="24.75" customHeight="1">
      <c r="A15" s="226" t="s">
        <v>322</v>
      </c>
      <c r="B15" s="229"/>
      <c r="C15" s="229"/>
      <c r="D15" s="230"/>
      <c r="E15" s="230"/>
      <c r="F15" s="228" t="str">
        <f>IF(C15="","",VLOOKUP(C15,#REF!,2))</f>
        <v/>
      </c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</row>
    <row r="16" spans="1:22" ht="24.75" customHeight="1">
      <c r="A16" s="226" t="s">
        <v>323</v>
      </c>
      <c r="B16" s="229"/>
      <c r="C16" s="229"/>
      <c r="D16" s="230"/>
      <c r="E16" s="230"/>
      <c r="F16" s="231" t="str">
        <f>IF(C16="","",IF(EXACT(C15,MID(C16,1,3)),VLOOKUP(C16,#REF!,2),"VERIFIQUE QUE LA SUBFUNCIÓN CORRESPONDA AL CATÁLOGO DE FUNCIONES"))</f>
        <v/>
      </c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</row>
    <row r="17" spans="1:34" ht="24.75" customHeight="1">
      <c r="A17" s="226" t="s">
        <v>324</v>
      </c>
      <c r="B17" s="229"/>
      <c r="C17" s="229"/>
      <c r="D17" s="230"/>
      <c r="E17" s="230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33" t="s">
        <v>325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</row>
    <row r="20" spans="1:34" ht="24.75" customHeight="1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  <row r="21" spans="1:34" ht="24.75" customHeight="1">
      <c r="A21" s="233" t="s">
        <v>333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</row>
    <row r="22" spans="1:34" ht="24.75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</row>
    <row r="23" spans="1:34" ht="24.75" customHeight="1">
      <c r="A23" s="233" t="s">
        <v>328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34" s="3" customFormat="1" ht="25.5" customHeight="1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24" t="s">
        <v>20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93" t="s">
        <v>5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236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1" t="s">
        <v>338</v>
      </c>
      <c r="B30" s="211"/>
      <c r="C30" s="211"/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4" t="s">
        <v>23</v>
      </c>
      <c r="B32" s="186"/>
      <c r="C32" s="203"/>
      <c r="D32" s="204"/>
      <c r="E32" s="204"/>
      <c r="F32" s="204"/>
      <c r="G32" s="205"/>
      <c r="H32" s="184" t="s">
        <v>24</v>
      </c>
      <c r="I32" s="185"/>
      <c r="J32" s="186"/>
      <c r="K32" s="206"/>
      <c r="L32" s="207"/>
      <c r="M32" s="207"/>
      <c r="N32" s="207"/>
      <c r="O32" s="207"/>
      <c r="P32" s="208"/>
      <c r="Q32" s="184" t="s">
        <v>337</v>
      </c>
      <c r="R32" s="186"/>
      <c r="S32" s="206"/>
      <c r="T32" s="207"/>
      <c r="U32" s="207"/>
      <c r="V32" s="207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7" t="s">
        <v>25</v>
      </c>
      <c r="B33" s="209"/>
      <c r="C33" s="183" t="s">
        <v>22</v>
      </c>
      <c r="D33" s="183" t="s">
        <v>3</v>
      </c>
      <c r="E33" s="183" t="s">
        <v>4</v>
      </c>
      <c r="F33" s="184" t="s">
        <v>327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/>
      <c r="T33" s="47"/>
      <c r="U33" s="195" t="s">
        <v>27</v>
      </c>
      <c r="V33" s="197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8"/>
      <c r="B34" s="210"/>
      <c r="C34" s="183"/>
      <c r="D34" s="183"/>
      <c r="E34" s="183"/>
      <c r="F34" s="201" t="s">
        <v>300</v>
      </c>
      <c r="G34" s="202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6"/>
      <c r="V34" s="198"/>
      <c r="W34" s="15"/>
    </row>
    <row r="35" spans="1:34" ht="25.5" customHeight="1">
      <c r="A35" s="171" t="s">
        <v>1</v>
      </c>
      <c r="B35" s="171"/>
      <c r="C35" s="36"/>
      <c r="D35" s="37"/>
      <c r="E35" s="37"/>
      <c r="F35" s="183" t="s">
        <v>307</v>
      </c>
      <c r="G35" s="18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9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1" t="s">
        <v>2</v>
      </c>
      <c r="B36" s="171"/>
      <c r="C36" s="36"/>
      <c r="D36" s="37"/>
      <c r="E36" s="37"/>
      <c r="F36" s="183" t="s">
        <v>308</v>
      </c>
      <c r="G36" s="18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9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7" t="s">
        <v>25</v>
      </c>
      <c r="B38" s="209"/>
      <c r="C38" s="183" t="s">
        <v>22</v>
      </c>
      <c r="D38" s="183" t="s">
        <v>3</v>
      </c>
      <c r="E38" s="183" t="s">
        <v>4</v>
      </c>
      <c r="F38" s="184" t="s">
        <v>326</v>
      </c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6"/>
      <c r="T38" s="48"/>
      <c r="U38" s="195" t="s">
        <v>27</v>
      </c>
      <c r="V38" s="197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8"/>
      <c r="B39" s="210"/>
      <c r="C39" s="183"/>
      <c r="D39" s="183"/>
      <c r="E39" s="183"/>
      <c r="F39" s="199" t="s">
        <v>298</v>
      </c>
      <c r="G39" s="200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6"/>
      <c r="V39" s="198"/>
      <c r="W39" s="15"/>
    </row>
    <row r="40" spans="1:34" ht="29.25" customHeight="1">
      <c r="A40" s="171" t="s">
        <v>1</v>
      </c>
      <c r="B40" s="171"/>
      <c r="C40" s="34"/>
      <c r="D40" s="35"/>
      <c r="E40" s="35"/>
      <c r="F40" s="188" t="s">
        <v>309</v>
      </c>
      <c r="G40" s="189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9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1" t="s">
        <v>2</v>
      </c>
      <c r="B41" s="171"/>
      <c r="C41" s="36"/>
      <c r="D41" s="37"/>
      <c r="E41" s="37"/>
      <c r="F41" s="192" t="s">
        <v>310</v>
      </c>
      <c r="G41" s="19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9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93" t="s">
        <v>6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236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1" t="s">
        <v>339</v>
      </c>
      <c r="B46" s="211"/>
      <c r="C46" s="211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4" t="s">
        <v>23</v>
      </c>
      <c r="B48" s="186"/>
      <c r="C48" s="203"/>
      <c r="D48" s="204"/>
      <c r="E48" s="204"/>
      <c r="F48" s="204"/>
      <c r="G48" s="205"/>
      <c r="H48" s="184" t="s">
        <v>24</v>
      </c>
      <c r="I48" s="185"/>
      <c r="J48" s="186"/>
      <c r="K48" s="206"/>
      <c r="L48" s="207"/>
      <c r="M48" s="207"/>
      <c r="N48" s="207"/>
      <c r="O48" s="207"/>
      <c r="P48" s="208"/>
      <c r="Q48" s="184" t="s">
        <v>337</v>
      </c>
      <c r="R48" s="186"/>
      <c r="S48" s="206"/>
      <c r="T48" s="207"/>
      <c r="U48" s="207"/>
      <c r="V48" s="207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7" t="s">
        <v>25</v>
      </c>
      <c r="B49" s="209"/>
      <c r="C49" s="183" t="s">
        <v>22</v>
      </c>
      <c r="D49" s="183" t="s">
        <v>3</v>
      </c>
      <c r="E49" s="183" t="s">
        <v>4</v>
      </c>
      <c r="F49" s="184" t="s">
        <v>327</v>
      </c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6"/>
      <c r="T49" s="47"/>
      <c r="U49" s="195" t="s">
        <v>27</v>
      </c>
      <c r="V49" s="197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8"/>
      <c r="B50" s="210"/>
      <c r="C50" s="183"/>
      <c r="D50" s="183"/>
      <c r="E50" s="183"/>
      <c r="F50" s="201" t="s">
        <v>300</v>
      </c>
      <c r="G50" s="202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6"/>
      <c r="V50" s="198"/>
      <c r="W50" s="15"/>
    </row>
    <row r="51" spans="1:34" ht="25.5" customHeight="1">
      <c r="A51" s="171" t="s">
        <v>1</v>
      </c>
      <c r="B51" s="171"/>
      <c r="C51" s="36"/>
      <c r="D51" s="37"/>
      <c r="E51" s="37"/>
      <c r="F51" s="183" t="s">
        <v>307</v>
      </c>
      <c r="G51" s="18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9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1" t="s">
        <v>2</v>
      </c>
      <c r="B52" s="171"/>
      <c r="C52" s="36"/>
      <c r="D52" s="37"/>
      <c r="E52" s="37"/>
      <c r="F52" s="183" t="s">
        <v>308</v>
      </c>
      <c r="G52" s="18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9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7" t="s">
        <v>25</v>
      </c>
      <c r="B54" s="209"/>
      <c r="C54" s="183" t="s">
        <v>22</v>
      </c>
      <c r="D54" s="183" t="s">
        <v>3</v>
      </c>
      <c r="E54" s="183" t="s">
        <v>4</v>
      </c>
      <c r="F54" s="184" t="s">
        <v>326</v>
      </c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6"/>
      <c r="T54" s="48"/>
      <c r="U54" s="195" t="s">
        <v>27</v>
      </c>
      <c r="V54" s="197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8"/>
      <c r="B55" s="210"/>
      <c r="C55" s="183"/>
      <c r="D55" s="183"/>
      <c r="E55" s="183"/>
      <c r="F55" s="199" t="s">
        <v>298</v>
      </c>
      <c r="G55" s="200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6"/>
      <c r="V55" s="198"/>
      <c r="W55" s="15"/>
    </row>
    <row r="56" spans="1:34" ht="29.25" customHeight="1">
      <c r="A56" s="171" t="s">
        <v>1</v>
      </c>
      <c r="B56" s="171"/>
      <c r="C56" s="34"/>
      <c r="D56" s="35"/>
      <c r="E56" s="35"/>
      <c r="F56" s="188" t="s">
        <v>309</v>
      </c>
      <c r="G56" s="189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9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1" t="s">
        <v>2</v>
      </c>
      <c r="B57" s="171"/>
      <c r="C57" s="36"/>
      <c r="D57" s="37"/>
      <c r="E57" s="37"/>
      <c r="F57" s="192" t="s">
        <v>310</v>
      </c>
      <c r="G57" s="19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9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1" t="s">
        <v>21</v>
      </c>
      <c r="B59" s="211"/>
      <c r="C59" s="211"/>
      <c r="D59" s="212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1" t="s">
        <v>340</v>
      </c>
      <c r="B61" s="211"/>
      <c r="C61" s="211"/>
      <c r="D61" s="212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4" t="s">
        <v>23</v>
      </c>
      <c r="B63" s="186"/>
      <c r="C63" s="203"/>
      <c r="D63" s="204"/>
      <c r="E63" s="204"/>
      <c r="F63" s="204"/>
      <c r="G63" s="205"/>
      <c r="H63" s="184" t="s">
        <v>24</v>
      </c>
      <c r="I63" s="185"/>
      <c r="J63" s="186"/>
      <c r="K63" s="206"/>
      <c r="L63" s="207"/>
      <c r="M63" s="207"/>
      <c r="N63" s="207"/>
      <c r="O63" s="207"/>
      <c r="P63" s="208"/>
      <c r="Q63" s="184" t="s">
        <v>337</v>
      </c>
      <c r="R63" s="186"/>
      <c r="S63" s="206"/>
      <c r="T63" s="207"/>
      <c r="U63" s="207"/>
      <c r="V63" s="207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7" t="s">
        <v>25</v>
      </c>
      <c r="B64" s="209"/>
      <c r="C64" s="183" t="s">
        <v>22</v>
      </c>
      <c r="D64" s="183" t="s">
        <v>3</v>
      </c>
      <c r="E64" s="183" t="s">
        <v>4</v>
      </c>
      <c r="F64" s="184" t="s">
        <v>327</v>
      </c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6"/>
      <c r="T64" s="47"/>
      <c r="U64" s="195" t="s">
        <v>27</v>
      </c>
      <c r="V64" s="197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8"/>
      <c r="B65" s="210"/>
      <c r="C65" s="183"/>
      <c r="D65" s="183"/>
      <c r="E65" s="183"/>
      <c r="F65" s="201" t="s">
        <v>300</v>
      </c>
      <c r="G65" s="202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6"/>
      <c r="V65" s="198"/>
      <c r="W65" s="15"/>
    </row>
    <row r="66" spans="1:34" ht="25.5" customHeight="1">
      <c r="A66" s="171" t="s">
        <v>1</v>
      </c>
      <c r="B66" s="171"/>
      <c r="C66" s="36"/>
      <c r="D66" s="37"/>
      <c r="E66" s="37"/>
      <c r="F66" s="183" t="s">
        <v>307</v>
      </c>
      <c r="G66" s="18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9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1" t="s">
        <v>2</v>
      </c>
      <c r="B67" s="171"/>
      <c r="C67" s="36"/>
      <c r="D67" s="37"/>
      <c r="E67" s="37"/>
      <c r="F67" s="183" t="s">
        <v>308</v>
      </c>
      <c r="G67" s="18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9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7" t="s">
        <v>25</v>
      </c>
      <c r="B69" s="209"/>
      <c r="C69" s="183" t="s">
        <v>22</v>
      </c>
      <c r="D69" s="183" t="s">
        <v>3</v>
      </c>
      <c r="E69" s="183" t="s">
        <v>4</v>
      </c>
      <c r="F69" s="184" t="s">
        <v>326</v>
      </c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6"/>
      <c r="T69" s="48"/>
      <c r="U69" s="195" t="s">
        <v>27</v>
      </c>
      <c r="V69" s="197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8"/>
      <c r="B70" s="210"/>
      <c r="C70" s="183"/>
      <c r="D70" s="183"/>
      <c r="E70" s="183"/>
      <c r="F70" s="199" t="s">
        <v>298</v>
      </c>
      <c r="G70" s="200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6"/>
      <c r="V70" s="198"/>
      <c r="W70" s="15"/>
    </row>
    <row r="71" spans="1:34" ht="29.25" customHeight="1">
      <c r="A71" s="171" t="s">
        <v>1</v>
      </c>
      <c r="B71" s="171"/>
      <c r="C71" s="34"/>
      <c r="D71" s="35"/>
      <c r="E71" s="35"/>
      <c r="F71" s="188" t="s">
        <v>309</v>
      </c>
      <c r="G71" s="189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9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1" t="s">
        <v>2</v>
      </c>
      <c r="B72" s="171"/>
      <c r="C72" s="36"/>
      <c r="D72" s="37"/>
      <c r="E72" s="37"/>
      <c r="F72" s="192" t="s">
        <v>310</v>
      </c>
      <c r="G72" s="19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9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93" t="s">
        <v>336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82" t="s">
        <v>29</v>
      </c>
      <c r="B77" s="183" t="s">
        <v>30</v>
      </c>
      <c r="C77" s="183"/>
      <c r="D77" s="183"/>
      <c r="E77" s="183" t="s">
        <v>3</v>
      </c>
      <c r="F77" s="184" t="s">
        <v>26</v>
      </c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6"/>
      <c r="T77" s="47"/>
      <c r="U77" s="183" t="s">
        <v>27</v>
      </c>
      <c r="V77" s="183" t="s">
        <v>301</v>
      </c>
    </row>
    <row r="78" spans="1:34" ht="25.5" customHeight="1">
      <c r="A78" s="182"/>
      <c r="B78" s="183"/>
      <c r="C78" s="183"/>
      <c r="D78" s="183"/>
      <c r="E78" s="183"/>
      <c r="F78" s="187" t="s">
        <v>299</v>
      </c>
      <c r="G78" s="187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83"/>
      <c r="V78" s="183"/>
    </row>
    <row r="79" spans="1:34" ht="26.25" customHeight="1">
      <c r="A79" s="181" t="s">
        <v>31</v>
      </c>
      <c r="B79" s="165">
        <v>1</v>
      </c>
      <c r="C79" s="166"/>
      <c r="D79" s="167"/>
      <c r="E79" s="170"/>
      <c r="F79" s="171" t="s">
        <v>300</v>
      </c>
      <c r="G79" s="17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72" t="str">
        <f>IF(U79=0,"-",U80/U79)</f>
        <v>-</v>
      </c>
    </row>
    <row r="80" spans="1:34" ht="27.75" customHeight="1">
      <c r="A80" s="181"/>
      <c r="B80" s="165"/>
      <c r="C80" s="168"/>
      <c r="D80" s="169"/>
      <c r="E80" s="170"/>
      <c r="F80" s="173" t="s">
        <v>298</v>
      </c>
      <c r="G80" s="173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72"/>
    </row>
    <row r="81" spans="1:22" ht="26.25" customHeight="1">
      <c r="A81" s="181"/>
      <c r="B81" s="165">
        <v>2</v>
      </c>
      <c r="C81" s="166"/>
      <c r="D81" s="167"/>
      <c r="E81" s="170"/>
      <c r="F81" s="171" t="s">
        <v>300</v>
      </c>
      <c r="G81" s="17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72" t="str">
        <f>IF(U81=0,"-",U82/U81)</f>
        <v>-</v>
      </c>
    </row>
    <row r="82" spans="1:22" ht="26.25" customHeight="1">
      <c r="A82" s="181"/>
      <c r="B82" s="165"/>
      <c r="C82" s="168"/>
      <c r="D82" s="169"/>
      <c r="E82" s="170"/>
      <c r="F82" s="173" t="s">
        <v>298</v>
      </c>
      <c r="G82" s="173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72"/>
    </row>
    <row r="83" spans="1:22" ht="26.25" customHeight="1">
      <c r="A83" s="181"/>
      <c r="B83" s="165">
        <v>3</v>
      </c>
      <c r="C83" s="166"/>
      <c r="D83" s="167"/>
      <c r="E83" s="170"/>
      <c r="F83" s="171" t="s">
        <v>300</v>
      </c>
      <c r="G83" s="17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72" t="str">
        <f>IF(U83=0,"-",U84/U83)</f>
        <v>-</v>
      </c>
    </row>
    <row r="84" spans="1:22" ht="26.25" customHeight="1">
      <c r="A84" s="181"/>
      <c r="B84" s="165"/>
      <c r="C84" s="168"/>
      <c r="D84" s="169"/>
      <c r="E84" s="170"/>
      <c r="F84" s="173" t="s">
        <v>298</v>
      </c>
      <c r="G84" s="173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72"/>
    </row>
    <row r="85" spans="1:22" ht="26.25" customHeight="1">
      <c r="A85" s="181"/>
      <c r="B85" s="165">
        <v>4</v>
      </c>
      <c r="C85" s="166"/>
      <c r="D85" s="167"/>
      <c r="E85" s="170"/>
      <c r="F85" s="171" t="s">
        <v>300</v>
      </c>
      <c r="G85" s="17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72" t="str">
        <f>IF(U85=0,"-",U86/U85)</f>
        <v>-</v>
      </c>
    </row>
    <row r="86" spans="1:22" ht="26.25" customHeight="1">
      <c r="A86" s="181"/>
      <c r="B86" s="165"/>
      <c r="C86" s="168"/>
      <c r="D86" s="169"/>
      <c r="E86" s="170"/>
      <c r="F86" s="173" t="s">
        <v>298</v>
      </c>
      <c r="G86" s="173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72"/>
    </row>
    <row r="87" spans="1:22" ht="26.25" customHeight="1">
      <c r="A87" s="181"/>
      <c r="B87" s="165">
        <v>5</v>
      </c>
      <c r="C87" s="166"/>
      <c r="D87" s="167"/>
      <c r="E87" s="170"/>
      <c r="F87" s="171" t="s">
        <v>300</v>
      </c>
      <c r="G87" s="17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72" t="str">
        <f>IF(U87=0,"-",U88/U87)</f>
        <v>-</v>
      </c>
    </row>
    <row r="88" spans="1:22" ht="26.25" customHeight="1">
      <c r="A88" s="181"/>
      <c r="B88" s="165"/>
      <c r="C88" s="168"/>
      <c r="D88" s="169"/>
      <c r="E88" s="170"/>
      <c r="F88" s="173" t="s">
        <v>298</v>
      </c>
      <c r="G88" s="173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72"/>
    </row>
    <row r="90" spans="1:22" ht="36.75" customHeight="1">
      <c r="A90" s="174"/>
      <c r="B90" s="174"/>
      <c r="C90" s="174"/>
      <c r="D90" s="174"/>
      <c r="F90" s="174"/>
      <c r="G90" s="174"/>
      <c r="H90" s="174"/>
      <c r="I90" s="174"/>
      <c r="J90" s="174"/>
      <c r="K90" s="174"/>
      <c r="L90" s="174"/>
      <c r="M90" s="174"/>
      <c r="N90" s="174"/>
      <c r="P90" s="174"/>
      <c r="Q90" s="174"/>
      <c r="R90" s="174"/>
      <c r="S90" s="174"/>
      <c r="T90" s="174"/>
      <c r="U90" s="174"/>
      <c r="V90" s="174"/>
    </row>
    <row r="91" spans="1:22" ht="15" customHeight="1">
      <c r="A91" s="175" t="s">
        <v>332</v>
      </c>
      <c r="B91" s="175"/>
      <c r="C91" s="175"/>
      <c r="D91" s="175"/>
      <c r="E91" s="38"/>
      <c r="F91" s="175" t="s">
        <v>332</v>
      </c>
      <c r="G91" s="175"/>
      <c r="H91" s="175"/>
      <c r="I91" s="175"/>
      <c r="J91" s="175"/>
      <c r="K91" s="175"/>
      <c r="L91" s="175"/>
      <c r="M91" s="175"/>
      <c r="N91" s="175"/>
      <c r="O91" s="38"/>
      <c r="P91" s="175" t="s">
        <v>332</v>
      </c>
      <c r="Q91" s="175"/>
      <c r="R91" s="175"/>
      <c r="S91" s="175"/>
      <c r="T91" s="175"/>
      <c r="U91" s="175"/>
      <c r="V91" s="175"/>
    </row>
    <row r="92" spans="1:22" hidden="1"/>
    <row r="93" spans="1:22" ht="18" hidden="1">
      <c r="B93" s="176" t="s">
        <v>302</v>
      </c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24"/>
    </row>
    <row r="94" spans="1:22" ht="4.5" hidden="1" customHeight="1"/>
    <row r="95" spans="1:22" ht="36.75" hidden="1" customHeight="1">
      <c r="B95" s="25" t="s">
        <v>303</v>
      </c>
      <c r="C95" s="177" t="s">
        <v>29</v>
      </c>
      <c r="D95" s="177"/>
      <c r="E95" s="178" t="s">
        <v>311</v>
      </c>
      <c r="F95" s="178"/>
      <c r="G95" s="178"/>
      <c r="H95" s="178"/>
      <c r="I95" s="178"/>
      <c r="J95" s="178"/>
      <c r="K95" s="26" t="s">
        <v>303</v>
      </c>
      <c r="L95" s="179" t="s">
        <v>312</v>
      </c>
      <c r="M95" s="179"/>
      <c r="N95" s="179"/>
      <c r="O95" s="179"/>
      <c r="P95" s="179"/>
      <c r="Q95" s="179"/>
      <c r="R95" s="179"/>
      <c r="S95" s="180"/>
      <c r="T95" s="27"/>
    </row>
    <row r="96" spans="1:22" ht="27" hidden="1" customHeight="1">
      <c r="B96" s="156">
        <v>1</v>
      </c>
      <c r="C96" s="159" t="str">
        <f>IF(D59="","-",D59)</f>
        <v>-</v>
      </c>
      <c r="D96" s="159"/>
      <c r="E96" s="160" t="e">
        <f>IF(LEN(#REF!)&gt;17,"-",#REF!)</f>
        <v>#REF!</v>
      </c>
      <c r="F96" s="161"/>
      <c r="G96" s="161"/>
      <c r="H96" s="161"/>
      <c r="I96" s="161"/>
      <c r="J96" s="161"/>
      <c r="K96" s="28">
        <v>1</v>
      </c>
      <c r="L96" s="162" t="str">
        <f>$V$79</f>
        <v>-</v>
      </c>
      <c r="M96" s="163"/>
      <c r="N96" s="163"/>
      <c r="O96" s="163"/>
      <c r="P96" s="163"/>
      <c r="Q96" s="163"/>
      <c r="R96" s="163"/>
      <c r="S96" s="164"/>
      <c r="T96" s="29"/>
    </row>
    <row r="97" spans="2:20" ht="27" hidden="1" customHeight="1">
      <c r="B97" s="157"/>
      <c r="C97" s="159"/>
      <c r="D97" s="159"/>
      <c r="E97" s="161"/>
      <c r="F97" s="161"/>
      <c r="G97" s="161"/>
      <c r="H97" s="161"/>
      <c r="I97" s="161"/>
      <c r="J97" s="161"/>
      <c r="K97" s="28">
        <v>2</v>
      </c>
      <c r="L97" s="162" t="str">
        <f>$V$81</f>
        <v>-</v>
      </c>
      <c r="M97" s="163"/>
      <c r="N97" s="163"/>
      <c r="O97" s="163"/>
      <c r="P97" s="163"/>
      <c r="Q97" s="163"/>
      <c r="R97" s="163"/>
      <c r="S97" s="164"/>
      <c r="T97" s="29"/>
    </row>
    <row r="98" spans="2:20" ht="27" hidden="1" customHeight="1">
      <c r="B98" s="157"/>
      <c r="C98" s="159"/>
      <c r="D98" s="159"/>
      <c r="E98" s="161"/>
      <c r="F98" s="161"/>
      <c r="G98" s="161"/>
      <c r="H98" s="161"/>
      <c r="I98" s="161"/>
      <c r="J98" s="161"/>
      <c r="K98" s="28">
        <v>3</v>
      </c>
      <c r="L98" s="162" t="str">
        <f>$V$83</f>
        <v>-</v>
      </c>
      <c r="M98" s="163"/>
      <c r="N98" s="163"/>
      <c r="O98" s="163"/>
      <c r="P98" s="163"/>
      <c r="Q98" s="163"/>
      <c r="R98" s="163"/>
      <c r="S98" s="164"/>
      <c r="T98" s="29"/>
    </row>
    <row r="99" spans="2:20" ht="27" hidden="1" customHeight="1">
      <c r="B99" s="157"/>
      <c r="C99" s="159"/>
      <c r="D99" s="159"/>
      <c r="E99" s="161"/>
      <c r="F99" s="161"/>
      <c r="G99" s="161"/>
      <c r="H99" s="161"/>
      <c r="I99" s="161"/>
      <c r="J99" s="161"/>
      <c r="K99" s="28">
        <v>4</v>
      </c>
      <c r="L99" s="162" t="str">
        <f>$V$85</f>
        <v>-</v>
      </c>
      <c r="M99" s="163"/>
      <c r="N99" s="163"/>
      <c r="O99" s="163"/>
      <c r="P99" s="163"/>
      <c r="Q99" s="163"/>
      <c r="R99" s="163"/>
      <c r="S99" s="164"/>
      <c r="T99" s="29"/>
    </row>
    <row r="100" spans="2:20" ht="27" hidden="1" customHeight="1">
      <c r="B100" s="158"/>
      <c r="C100" s="159"/>
      <c r="D100" s="159"/>
      <c r="E100" s="161"/>
      <c r="F100" s="161"/>
      <c r="G100" s="161"/>
      <c r="H100" s="161"/>
      <c r="I100" s="161"/>
      <c r="J100" s="161"/>
      <c r="K100" s="28">
        <v>5</v>
      </c>
      <c r="L100" s="162" t="str">
        <f>$V$87</f>
        <v>-</v>
      </c>
      <c r="M100" s="163"/>
      <c r="N100" s="163"/>
      <c r="O100" s="163"/>
      <c r="P100" s="163"/>
      <c r="Q100" s="163"/>
      <c r="R100" s="163"/>
      <c r="S100" s="164"/>
      <c r="T100" s="29"/>
    </row>
    <row r="101" spans="2:20" ht="27" hidden="1" customHeight="1">
      <c r="B101" s="156">
        <v>2</v>
      </c>
      <c r="C101" s="159" t="e">
        <f>IF(#REF!="","-",#REF!)</f>
        <v>#REF!</v>
      </c>
      <c r="D101" s="159"/>
      <c r="E101" s="160" t="e">
        <f>IF(LEN(#REF!)&gt;17,"-",#REF!)</f>
        <v>#REF!</v>
      </c>
      <c r="F101" s="161"/>
      <c r="G101" s="161"/>
      <c r="H101" s="161"/>
      <c r="I101" s="161"/>
      <c r="J101" s="161"/>
      <c r="K101" s="28">
        <v>1</v>
      </c>
      <c r="L101" s="162" t="e">
        <f>#REF!</f>
        <v>#REF!</v>
      </c>
      <c r="M101" s="163"/>
      <c r="N101" s="163"/>
      <c r="O101" s="163"/>
      <c r="P101" s="163"/>
      <c r="Q101" s="163"/>
      <c r="R101" s="163"/>
      <c r="S101" s="164"/>
      <c r="T101" s="29"/>
    </row>
    <row r="102" spans="2:20" ht="27" hidden="1" customHeight="1">
      <c r="B102" s="157"/>
      <c r="C102" s="159"/>
      <c r="D102" s="159"/>
      <c r="E102" s="161"/>
      <c r="F102" s="161"/>
      <c r="G102" s="161"/>
      <c r="H102" s="161"/>
      <c r="I102" s="161"/>
      <c r="J102" s="161"/>
      <c r="K102" s="28">
        <v>2</v>
      </c>
      <c r="L102" s="162" t="e">
        <f>#REF!</f>
        <v>#REF!</v>
      </c>
      <c r="M102" s="163"/>
      <c r="N102" s="163"/>
      <c r="O102" s="163"/>
      <c r="P102" s="163"/>
      <c r="Q102" s="163"/>
      <c r="R102" s="163"/>
      <c r="S102" s="164"/>
      <c r="T102" s="29"/>
    </row>
    <row r="103" spans="2:20" ht="27" hidden="1" customHeight="1">
      <c r="B103" s="157"/>
      <c r="C103" s="159"/>
      <c r="D103" s="159"/>
      <c r="E103" s="161"/>
      <c r="F103" s="161"/>
      <c r="G103" s="161"/>
      <c r="H103" s="161"/>
      <c r="I103" s="161"/>
      <c r="J103" s="161"/>
      <c r="K103" s="28">
        <v>3</v>
      </c>
      <c r="L103" s="162" t="e">
        <f>#REF!</f>
        <v>#REF!</v>
      </c>
      <c r="M103" s="163"/>
      <c r="N103" s="163"/>
      <c r="O103" s="163"/>
      <c r="P103" s="163"/>
      <c r="Q103" s="163"/>
      <c r="R103" s="163"/>
      <c r="S103" s="164"/>
      <c r="T103" s="29"/>
    </row>
    <row r="104" spans="2:20" ht="27" hidden="1" customHeight="1">
      <c r="B104" s="157"/>
      <c r="C104" s="159"/>
      <c r="D104" s="159"/>
      <c r="E104" s="161"/>
      <c r="F104" s="161"/>
      <c r="G104" s="161"/>
      <c r="H104" s="161"/>
      <c r="I104" s="161"/>
      <c r="J104" s="161"/>
      <c r="K104" s="28">
        <v>4</v>
      </c>
      <c r="L104" s="162" t="e">
        <f>#REF!</f>
        <v>#REF!</v>
      </c>
      <c r="M104" s="163"/>
      <c r="N104" s="163"/>
      <c r="O104" s="163"/>
      <c r="P104" s="163"/>
      <c r="Q104" s="163"/>
      <c r="R104" s="163"/>
      <c r="S104" s="164"/>
      <c r="T104" s="29"/>
    </row>
    <row r="105" spans="2:20" ht="27" hidden="1" customHeight="1">
      <c r="B105" s="158"/>
      <c r="C105" s="159"/>
      <c r="D105" s="159"/>
      <c r="E105" s="161"/>
      <c r="F105" s="161"/>
      <c r="G105" s="161"/>
      <c r="H105" s="161"/>
      <c r="I105" s="161"/>
      <c r="J105" s="161"/>
      <c r="K105" s="28">
        <v>5</v>
      </c>
      <c r="L105" s="162" t="e">
        <f>#REF!</f>
        <v>#REF!</v>
      </c>
      <c r="M105" s="163"/>
      <c r="N105" s="163"/>
      <c r="O105" s="163"/>
      <c r="P105" s="163"/>
      <c r="Q105" s="163"/>
      <c r="R105" s="163"/>
      <c r="S105" s="164"/>
      <c r="T105" s="29"/>
    </row>
    <row r="106" spans="2:20" ht="27" hidden="1" customHeight="1">
      <c r="B106" s="156">
        <v>3</v>
      </c>
      <c r="C106" s="159" t="e">
        <f>IF(#REF!="","-",#REF!)</f>
        <v>#REF!</v>
      </c>
      <c r="D106" s="159"/>
      <c r="E106" s="160" t="e">
        <f>IF(LEN(#REF!)&gt;17,"-",#REF!)</f>
        <v>#REF!</v>
      </c>
      <c r="F106" s="161"/>
      <c r="G106" s="161"/>
      <c r="H106" s="161"/>
      <c r="I106" s="161"/>
      <c r="J106" s="161"/>
      <c r="K106" s="28">
        <v>1</v>
      </c>
      <c r="L106" s="162" t="e">
        <f>#REF!</f>
        <v>#REF!</v>
      </c>
      <c r="M106" s="163"/>
      <c r="N106" s="163"/>
      <c r="O106" s="163"/>
      <c r="P106" s="163"/>
      <c r="Q106" s="163"/>
      <c r="R106" s="163"/>
      <c r="S106" s="164"/>
      <c r="T106" s="29"/>
    </row>
    <row r="107" spans="2:20" ht="27" hidden="1" customHeight="1">
      <c r="B107" s="157"/>
      <c r="C107" s="159"/>
      <c r="D107" s="159"/>
      <c r="E107" s="161"/>
      <c r="F107" s="161"/>
      <c r="G107" s="161"/>
      <c r="H107" s="161"/>
      <c r="I107" s="161"/>
      <c r="J107" s="161"/>
      <c r="K107" s="28">
        <v>2</v>
      </c>
      <c r="L107" s="162" t="e">
        <f>#REF!</f>
        <v>#REF!</v>
      </c>
      <c r="M107" s="163"/>
      <c r="N107" s="163"/>
      <c r="O107" s="163"/>
      <c r="P107" s="163"/>
      <c r="Q107" s="163"/>
      <c r="R107" s="163"/>
      <c r="S107" s="164"/>
      <c r="T107" s="29"/>
    </row>
    <row r="108" spans="2:20" ht="27" hidden="1" customHeight="1">
      <c r="B108" s="157"/>
      <c r="C108" s="159"/>
      <c r="D108" s="159"/>
      <c r="E108" s="161"/>
      <c r="F108" s="161"/>
      <c r="G108" s="161"/>
      <c r="H108" s="161"/>
      <c r="I108" s="161"/>
      <c r="J108" s="161"/>
      <c r="K108" s="28">
        <v>3</v>
      </c>
      <c r="L108" s="162" t="e">
        <f>#REF!</f>
        <v>#REF!</v>
      </c>
      <c r="M108" s="163"/>
      <c r="N108" s="163"/>
      <c r="O108" s="163"/>
      <c r="P108" s="163"/>
      <c r="Q108" s="163"/>
      <c r="R108" s="163"/>
      <c r="S108" s="164"/>
      <c r="T108" s="29"/>
    </row>
    <row r="109" spans="2:20" ht="27" hidden="1" customHeight="1">
      <c r="B109" s="157"/>
      <c r="C109" s="159"/>
      <c r="D109" s="159"/>
      <c r="E109" s="161"/>
      <c r="F109" s="161"/>
      <c r="G109" s="161"/>
      <c r="H109" s="161"/>
      <c r="I109" s="161"/>
      <c r="J109" s="161"/>
      <c r="K109" s="28">
        <v>4</v>
      </c>
      <c r="L109" s="162" t="e">
        <f>#REF!</f>
        <v>#REF!</v>
      </c>
      <c r="M109" s="163"/>
      <c r="N109" s="163"/>
      <c r="O109" s="163"/>
      <c r="P109" s="163"/>
      <c r="Q109" s="163"/>
      <c r="R109" s="163"/>
      <c r="S109" s="164"/>
      <c r="T109" s="29"/>
    </row>
    <row r="110" spans="2:20" ht="27" hidden="1" customHeight="1">
      <c r="B110" s="158"/>
      <c r="C110" s="159"/>
      <c r="D110" s="159"/>
      <c r="E110" s="161"/>
      <c r="F110" s="161"/>
      <c r="G110" s="161"/>
      <c r="H110" s="161"/>
      <c r="I110" s="161"/>
      <c r="J110" s="161"/>
      <c r="K110" s="28">
        <v>5</v>
      </c>
      <c r="L110" s="162" t="e">
        <f>#REF!</f>
        <v>#REF!</v>
      </c>
      <c r="M110" s="163"/>
      <c r="N110" s="163"/>
      <c r="O110" s="163"/>
      <c r="P110" s="163"/>
      <c r="Q110" s="163"/>
      <c r="R110" s="163"/>
      <c r="S110" s="164"/>
      <c r="T110" s="29"/>
    </row>
    <row r="111" spans="2:20" ht="27" hidden="1" customHeight="1">
      <c r="B111" s="156">
        <v>4</v>
      </c>
      <c r="C111" s="159" t="e">
        <f>IF(#REF!="","-",#REF!)</f>
        <v>#REF!</v>
      </c>
      <c r="D111" s="159"/>
      <c r="E111" s="160" t="e">
        <f>IF(LEN(#REF!)&gt;17,"-",#REF!)</f>
        <v>#REF!</v>
      </c>
      <c r="F111" s="161"/>
      <c r="G111" s="161"/>
      <c r="H111" s="161"/>
      <c r="I111" s="161"/>
      <c r="J111" s="161"/>
      <c r="K111" s="28">
        <v>1</v>
      </c>
      <c r="L111" s="162" t="e">
        <f>#REF!</f>
        <v>#REF!</v>
      </c>
      <c r="M111" s="163"/>
      <c r="N111" s="163"/>
      <c r="O111" s="163"/>
      <c r="P111" s="163"/>
      <c r="Q111" s="163"/>
      <c r="R111" s="163"/>
      <c r="S111" s="164"/>
      <c r="T111" s="29"/>
    </row>
    <row r="112" spans="2:20" ht="27" hidden="1" customHeight="1">
      <c r="B112" s="157"/>
      <c r="C112" s="159"/>
      <c r="D112" s="159"/>
      <c r="E112" s="161"/>
      <c r="F112" s="161"/>
      <c r="G112" s="161"/>
      <c r="H112" s="161"/>
      <c r="I112" s="161"/>
      <c r="J112" s="161"/>
      <c r="K112" s="28">
        <v>2</v>
      </c>
      <c r="L112" s="162" t="e">
        <f>#REF!</f>
        <v>#REF!</v>
      </c>
      <c r="M112" s="163"/>
      <c r="N112" s="163"/>
      <c r="O112" s="163"/>
      <c r="P112" s="163"/>
      <c r="Q112" s="163"/>
      <c r="R112" s="163"/>
      <c r="S112" s="164"/>
      <c r="T112" s="29"/>
    </row>
    <row r="113" spans="2:20" ht="27" hidden="1" customHeight="1">
      <c r="B113" s="157"/>
      <c r="C113" s="159"/>
      <c r="D113" s="159"/>
      <c r="E113" s="161"/>
      <c r="F113" s="161"/>
      <c r="G113" s="161"/>
      <c r="H113" s="161"/>
      <c r="I113" s="161"/>
      <c r="J113" s="161"/>
      <c r="K113" s="28">
        <v>3</v>
      </c>
      <c r="L113" s="162" t="e">
        <f>#REF!</f>
        <v>#REF!</v>
      </c>
      <c r="M113" s="163"/>
      <c r="N113" s="163"/>
      <c r="O113" s="163"/>
      <c r="P113" s="163"/>
      <c r="Q113" s="163"/>
      <c r="R113" s="163"/>
      <c r="S113" s="164"/>
      <c r="T113" s="29"/>
    </row>
    <row r="114" spans="2:20" ht="27" hidden="1" customHeight="1">
      <c r="B114" s="157"/>
      <c r="C114" s="159"/>
      <c r="D114" s="159"/>
      <c r="E114" s="161"/>
      <c r="F114" s="161"/>
      <c r="G114" s="161"/>
      <c r="H114" s="161"/>
      <c r="I114" s="161"/>
      <c r="J114" s="161"/>
      <c r="K114" s="28">
        <v>4</v>
      </c>
      <c r="L114" s="162" t="e">
        <f>#REF!</f>
        <v>#REF!</v>
      </c>
      <c r="M114" s="163"/>
      <c r="N114" s="163"/>
      <c r="O114" s="163"/>
      <c r="P114" s="163"/>
      <c r="Q114" s="163"/>
      <c r="R114" s="163"/>
      <c r="S114" s="164"/>
      <c r="T114" s="29"/>
    </row>
    <row r="115" spans="2:20" ht="27" hidden="1" customHeight="1">
      <c r="B115" s="158"/>
      <c r="C115" s="159"/>
      <c r="D115" s="159"/>
      <c r="E115" s="161"/>
      <c r="F115" s="161"/>
      <c r="G115" s="161"/>
      <c r="H115" s="161"/>
      <c r="I115" s="161"/>
      <c r="J115" s="161"/>
      <c r="K115" s="28">
        <v>5</v>
      </c>
      <c r="L115" s="162" t="e">
        <f>#REF!</f>
        <v>#REF!</v>
      </c>
      <c r="M115" s="163"/>
      <c r="N115" s="163"/>
      <c r="O115" s="163"/>
      <c r="P115" s="163"/>
      <c r="Q115" s="163"/>
      <c r="R115" s="163"/>
      <c r="S115" s="164"/>
      <c r="T115" s="29"/>
    </row>
    <row r="116" spans="2:20" ht="27" hidden="1" customHeight="1">
      <c r="B116" s="156">
        <v>5</v>
      </c>
      <c r="C116" s="159" t="e">
        <f>IF(#REF!="","-",#REF!)</f>
        <v>#REF!</v>
      </c>
      <c r="D116" s="159"/>
      <c r="E116" s="160" t="e">
        <f>IF(LEN(#REF!)&gt;17,"-",#REF!)</f>
        <v>#REF!</v>
      </c>
      <c r="F116" s="161"/>
      <c r="G116" s="161"/>
      <c r="H116" s="161"/>
      <c r="I116" s="161"/>
      <c r="J116" s="161"/>
      <c r="K116" s="28">
        <v>1</v>
      </c>
      <c r="L116" s="162" t="e">
        <f>#REF!</f>
        <v>#REF!</v>
      </c>
      <c r="M116" s="163"/>
      <c r="N116" s="163"/>
      <c r="O116" s="163"/>
      <c r="P116" s="163"/>
      <c r="Q116" s="163"/>
      <c r="R116" s="163"/>
      <c r="S116" s="164"/>
      <c r="T116" s="29"/>
    </row>
    <row r="117" spans="2:20" ht="27" hidden="1" customHeight="1">
      <c r="B117" s="157"/>
      <c r="C117" s="159"/>
      <c r="D117" s="159"/>
      <c r="E117" s="161"/>
      <c r="F117" s="161"/>
      <c r="G117" s="161"/>
      <c r="H117" s="161"/>
      <c r="I117" s="161"/>
      <c r="J117" s="161"/>
      <c r="K117" s="28">
        <v>2</v>
      </c>
      <c r="L117" s="162" t="e">
        <f>#REF!</f>
        <v>#REF!</v>
      </c>
      <c r="M117" s="163"/>
      <c r="N117" s="163"/>
      <c r="O117" s="163"/>
      <c r="P117" s="163"/>
      <c r="Q117" s="163"/>
      <c r="R117" s="163"/>
      <c r="S117" s="164"/>
      <c r="T117" s="29"/>
    </row>
    <row r="118" spans="2:20" ht="27" hidden="1" customHeight="1">
      <c r="B118" s="157"/>
      <c r="C118" s="159"/>
      <c r="D118" s="159"/>
      <c r="E118" s="161"/>
      <c r="F118" s="161"/>
      <c r="G118" s="161"/>
      <c r="H118" s="161"/>
      <c r="I118" s="161"/>
      <c r="J118" s="161"/>
      <c r="K118" s="28">
        <v>3</v>
      </c>
      <c r="L118" s="162" t="e">
        <f>#REF!</f>
        <v>#REF!</v>
      </c>
      <c r="M118" s="163"/>
      <c r="N118" s="163"/>
      <c r="O118" s="163"/>
      <c r="P118" s="163"/>
      <c r="Q118" s="163"/>
      <c r="R118" s="163"/>
      <c r="S118" s="164"/>
      <c r="T118" s="29"/>
    </row>
    <row r="119" spans="2:20" ht="27" hidden="1" customHeight="1">
      <c r="B119" s="157"/>
      <c r="C119" s="159"/>
      <c r="D119" s="159"/>
      <c r="E119" s="161"/>
      <c r="F119" s="161"/>
      <c r="G119" s="161"/>
      <c r="H119" s="161"/>
      <c r="I119" s="161"/>
      <c r="J119" s="161"/>
      <c r="K119" s="28">
        <v>4</v>
      </c>
      <c r="L119" s="162" t="e">
        <f>#REF!</f>
        <v>#REF!</v>
      </c>
      <c r="M119" s="163"/>
      <c r="N119" s="163"/>
      <c r="O119" s="163"/>
      <c r="P119" s="163"/>
      <c r="Q119" s="163"/>
      <c r="R119" s="163"/>
      <c r="S119" s="164"/>
      <c r="T119" s="29"/>
    </row>
    <row r="120" spans="2:20" ht="27" hidden="1" customHeight="1">
      <c r="B120" s="158"/>
      <c r="C120" s="159"/>
      <c r="D120" s="159"/>
      <c r="E120" s="161"/>
      <c r="F120" s="161"/>
      <c r="G120" s="161"/>
      <c r="H120" s="161"/>
      <c r="I120" s="161"/>
      <c r="J120" s="161"/>
      <c r="K120" s="28">
        <v>5</v>
      </c>
      <c r="L120" s="162" t="e">
        <f>#REF!</f>
        <v>#REF!</v>
      </c>
      <c r="M120" s="163"/>
      <c r="N120" s="163"/>
      <c r="O120" s="163"/>
      <c r="P120" s="163"/>
      <c r="Q120" s="163"/>
      <c r="R120" s="163"/>
      <c r="S120" s="164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1033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0" t="s">
        <v>1051</v>
      </c>
    </row>
    <row r="2" spans="1:1">
      <c r="A2" t="s">
        <v>1052</v>
      </c>
    </row>
    <row r="3" spans="1:1">
      <c r="A3" t="s">
        <v>1053</v>
      </c>
    </row>
    <row r="4" spans="1:1">
      <c r="A4" t="s">
        <v>1054</v>
      </c>
    </row>
    <row r="5" spans="1:1">
      <c r="A5" t="s">
        <v>1055</v>
      </c>
    </row>
    <row r="6" spans="1:1">
      <c r="A6" t="s">
        <v>1056</v>
      </c>
    </row>
    <row r="7" spans="1:1">
      <c r="A7" t="s">
        <v>1057</v>
      </c>
    </row>
    <row r="8" spans="1:1">
      <c r="A8" t="s">
        <v>1058</v>
      </c>
    </row>
    <row r="9" spans="1:1">
      <c r="A9" t="s">
        <v>1059</v>
      </c>
    </row>
    <row r="10" spans="1:1">
      <c r="A10" t="s">
        <v>1060</v>
      </c>
    </row>
    <row r="11" spans="1:1">
      <c r="A11" t="s">
        <v>1061</v>
      </c>
    </row>
    <row r="12" spans="1:1">
      <c r="A12" t="s">
        <v>1062</v>
      </c>
    </row>
    <row r="13" spans="1:1">
      <c r="A13" t="s">
        <v>1063</v>
      </c>
    </row>
    <row r="14" spans="1:1">
      <c r="A14" t="s">
        <v>1064</v>
      </c>
    </row>
    <row r="15" spans="1:1">
      <c r="A15" t="s">
        <v>1065</v>
      </c>
    </row>
    <row r="16" spans="1:1">
      <c r="A16" t="s">
        <v>1066</v>
      </c>
    </row>
    <row r="17" spans="1:1">
      <c r="A17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603"/>
  <sheetViews>
    <sheetView showGridLines="0" tabSelected="1" view="pageBreakPreview" topLeftCell="A199" zoomScale="124" zoomScaleNormal="85" zoomScaleSheetLayoutView="124" workbookViewId="0">
      <selection activeCell="A180" sqref="A180:XFD180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285156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4" t="s">
        <v>848</v>
      </c>
      <c r="D2" s="214"/>
      <c r="E2" s="214"/>
      <c r="F2" s="316" t="s">
        <v>1072</v>
      </c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5"/>
      <c r="V2" s="6"/>
      <c r="W2" s="6"/>
    </row>
    <row r="3" spans="1:23" ht="18.75" customHeight="1" thickBot="1">
      <c r="A3" s="4"/>
      <c r="B3" s="4"/>
      <c r="C3" s="214" t="s">
        <v>1030</v>
      </c>
      <c r="D3" s="214"/>
      <c r="E3" s="214"/>
      <c r="F3" s="321" t="str">
        <f>IF(ISERROR(VLOOKUP(F2,general!$B:$C,2,FALSE))=TRUE,"",(VLOOKUP(F2,general!$B:$C,2,FALSE)))</f>
        <v/>
      </c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5"/>
      <c r="V3" s="6"/>
      <c r="W3" s="6"/>
    </row>
    <row r="4" spans="1:23" ht="15.75" customHeight="1" thickBot="1">
      <c r="A4" s="4"/>
      <c r="B4" s="4"/>
      <c r="C4" s="4"/>
      <c r="D4" s="214" t="s">
        <v>314</v>
      </c>
      <c r="E4" s="214"/>
      <c r="F4" s="317">
        <v>2022</v>
      </c>
      <c r="G4" s="317"/>
      <c r="H4" s="317"/>
      <c r="I4" s="317"/>
      <c r="J4" s="31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18" t="s">
        <v>1031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20"/>
    </row>
    <row r="7" spans="1:23" ht="3.75" customHeight="1"/>
    <row r="8" spans="1:23" ht="18" customHeight="1">
      <c r="A8" s="218" t="s">
        <v>0</v>
      </c>
      <c r="B8" s="218"/>
      <c r="C8" s="218"/>
      <c r="D8" s="313" t="s">
        <v>1073</v>
      </c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</row>
    <row r="9" spans="1:23" ht="17.25" customHeight="1">
      <c r="A9" s="218" t="s">
        <v>18</v>
      </c>
      <c r="B9" s="218"/>
      <c r="C9" s="218"/>
      <c r="D9" s="219" t="s">
        <v>1074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</row>
    <row r="10" spans="1:23" ht="17.25" customHeight="1">
      <c r="A10" s="218" t="s">
        <v>19</v>
      </c>
      <c r="B10" s="218"/>
      <c r="C10" s="218"/>
      <c r="D10" s="314">
        <f>D12</f>
        <v>2685000</v>
      </c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</row>
    <row r="11" spans="1:23" ht="27.75" customHeight="1">
      <c r="A11" s="218" t="s">
        <v>1048</v>
      </c>
      <c r="B11" s="218"/>
      <c r="C11" s="315"/>
      <c r="D11" s="324" t="s">
        <v>1042</v>
      </c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136"/>
      <c r="S11" s="136"/>
      <c r="T11" s="136"/>
      <c r="U11" s="136"/>
      <c r="V11" s="136"/>
      <c r="W11" s="136"/>
    </row>
    <row r="12" spans="1:23" ht="27" customHeight="1">
      <c r="A12" s="218" t="s">
        <v>1049</v>
      </c>
      <c r="B12" s="218"/>
      <c r="C12" s="134"/>
      <c r="D12" s="325">
        <v>2685000</v>
      </c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5" t="s">
        <v>335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</row>
    <row r="15" spans="1:23" ht="15.75" customHeight="1">
      <c r="A15" s="322" t="s">
        <v>319</v>
      </c>
      <c r="B15" s="322"/>
      <c r="C15" s="322"/>
      <c r="D15" s="323" t="s">
        <v>315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</row>
    <row r="16" spans="1:23" ht="16.5" customHeight="1">
      <c r="A16" s="306" t="s">
        <v>321</v>
      </c>
      <c r="B16" s="306"/>
      <c r="C16" s="306"/>
      <c r="D16" s="312" t="s">
        <v>992</v>
      </c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</row>
    <row r="17" spans="1:33" ht="17.25" customHeight="1">
      <c r="A17" s="306" t="s">
        <v>322</v>
      </c>
      <c r="B17" s="307"/>
      <c r="C17" s="307"/>
      <c r="D17" s="308" t="s">
        <v>972</v>
      </c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10"/>
    </row>
    <row r="18" spans="1:33" ht="22.5" customHeight="1">
      <c r="A18" s="306" t="s">
        <v>323</v>
      </c>
      <c r="B18" s="307"/>
      <c r="C18" s="307"/>
      <c r="D18" s="308" t="s">
        <v>886</v>
      </c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10"/>
    </row>
    <row r="19" spans="1:33" ht="21.75" customHeight="1">
      <c r="A19" s="306" t="s">
        <v>324</v>
      </c>
      <c r="B19" s="307"/>
      <c r="C19" s="307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10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5" t="s">
        <v>325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</row>
    <row r="22" spans="1:33" ht="20.25" customHeight="1">
      <c r="A22" s="311" t="s">
        <v>1034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</row>
    <row r="23" spans="1:33" ht="22.5" customHeight="1">
      <c r="A23" s="305" t="s">
        <v>333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</row>
    <row r="24" spans="1:33" ht="24.75" customHeight="1">
      <c r="A24" s="235" t="s">
        <v>1075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</row>
    <row r="25" spans="1:33" ht="20.25" customHeight="1">
      <c r="A25" s="305" t="s">
        <v>328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</row>
    <row r="26" spans="1:33" s="3" customFormat="1" ht="25.5" customHeight="1">
      <c r="A26" s="235" t="s">
        <v>1076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305" t="s">
        <v>1050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0" customHeight="1">
      <c r="A28" s="235" t="s">
        <v>1065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60" t="s">
        <v>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2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0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65" t="s">
        <v>1003</v>
      </c>
      <c r="B31" s="265"/>
      <c r="C31" s="296" t="s">
        <v>1077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8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0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99" t="s">
        <v>1005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1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65" t="s">
        <v>22</v>
      </c>
      <c r="B35" s="265"/>
      <c r="C35" s="295" t="s">
        <v>1078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6" t="s">
        <v>337</v>
      </c>
      <c r="B37" s="268"/>
      <c r="C37" s="103" t="s">
        <v>1079</v>
      </c>
      <c r="D37" s="50"/>
      <c r="E37" s="265" t="s">
        <v>4</v>
      </c>
      <c r="F37" s="265"/>
      <c r="G37" s="295" t="s">
        <v>1081</v>
      </c>
      <c r="H37" s="295"/>
      <c r="I37" s="295"/>
      <c r="J37" s="295"/>
      <c r="K37" s="50"/>
      <c r="L37" s="50"/>
      <c r="M37" s="265" t="s">
        <v>1004</v>
      </c>
      <c r="N37" s="265"/>
      <c r="O37" s="265"/>
      <c r="P37" s="265"/>
      <c r="Q37" s="295" t="s">
        <v>1083</v>
      </c>
      <c r="R37" s="295"/>
      <c r="S37" s="295"/>
      <c r="T37" s="295"/>
      <c r="U37" s="295"/>
      <c r="V37" s="295"/>
      <c r="W37" s="29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6" t="s">
        <v>1010</v>
      </c>
      <c r="B39" s="268"/>
      <c r="C39" s="110" t="s">
        <v>1080</v>
      </c>
      <c r="D39" s="50"/>
      <c r="E39" s="266" t="s">
        <v>24</v>
      </c>
      <c r="F39" s="268"/>
      <c r="G39" s="295" t="s">
        <v>1082</v>
      </c>
      <c r="H39" s="295"/>
      <c r="I39" s="295"/>
      <c r="J39" s="295"/>
      <c r="K39" s="50"/>
      <c r="L39" s="50"/>
      <c r="M39" s="265" t="s">
        <v>1011</v>
      </c>
      <c r="N39" s="265"/>
      <c r="O39" s="265"/>
      <c r="P39" s="265"/>
      <c r="Q39" s="295" t="s">
        <v>1084</v>
      </c>
      <c r="R39" s="295"/>
      <c r="S39" s="295"/>
      <c r="T39" s="295"/>
      <c r="U39" s="295"/>
      <c r="V39" s="295"/>
      <c r="W39" s="295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65" t="s">
        <v>999</v>
      </c>
      <c r="D41" s="265"/>
      <c r="E41" s="265"/>
      <c r="F41" s="265"/>
      <c r="H41" s="50"/>
      <c r="I41" s="50"/>
      <c r="J41" s="50"/>
      <c r="O41" s="265" t="s">
        <v>1002</v>
      </c>
      <c r="P41" s="265"/>
      <c r="Q41" s="265"/>
      <c r="R41" s="265"/>
      <c r="S41" s="265"/>
      <c r="T41" s="265"/>
      <c r="U41" s="265"/>
      <c r="V41" s="265"/>
      <c r="W41" s="90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3">
        <v>4549</v>
      </c>
      <c r="D42" s="50"/>
      <c r="E42" s="292">
        <v>2021</v>
      </c>
      <c r="F42" s="292"/>
      <c r="H42" s="50"/>
      <c r="I42" s="50"/>
      <c r="J42" s="50"/>
      <c r="O42" s="303">
        <v>5000</v>
      </c>
      <c r="P42" s="303"/>
      <c r="Q42" s="303"/>
      <c r="R42" s="303"/>
      <c r="S42" s="303"/>
      <c r="T42" s="303"/>
      <c r="U42" s="303"/>
      <c r="V42" s="303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99" customFormat="1" ht="12" customHeight="1">
      <c r="C43" s="109" t="s">
        <v>1000</v>
      </c>
      <c r="D43" s="100"/>
      <c r="E43" s="293" t="s">
        <v>1001</v>
      </c>
      <c r="F43" s="293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0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94" t="s">
        <v>961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82" t="s">
        <v>25</v>
      </c>
      <c r="B46" s="283"/>
      <c r="C46" s="265" t="s">
        <v>22</v>
      </c>
      <c r="D46" s="265"/>
      <c r="E46" s="286" t="s">
        <v>3</v>
      </c>
      <c r="F46" s="266" t="s">
        <v>327</v>
      </c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8"/>
      <c r="U46" s="104"/>
      <c r="V46" s="195" t="s">
        <v>27</v>
      </c>
      <c r="W46" s="265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4"/>
      <c r="B47" s="285"/>
      <c r="C47" s="265"/>
      <c r="D47" s="265"/>
      <c r="E47" s="287"/>
      <c r="F47" s="288" t="s">
        <v>300</v>
      </c>
      <c r="G47" s="289"/>
      <c r="H47" s="290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96"/>
      <c r="W47" s="265"/>
    </row>
    <row r="48" spans="1:33" ht="29.25" customHeight="1">
      <c r="A48" s="277" t="s">
        <v>1</v>
      </c>
      <c r="B48" s="277"/>
      <c r="C48" s="291" t="s">
        <v>1085</v>
      </c>
      <c r="D48" s="291"/>
      <c r="E48" s="111" t="s">
        <v>1087</v>
      </c>
      <c r="F48" s="199" t="s">
        <v>995</v>
      </c>
      <c r="G48" s="269"/>
      <c r="H48" s="200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5000</v>
      </c>
      <c r="U48" s="73"/>
      <c r="V48" s="114">
        <f>IF(SUM(I48:T48)=0,"",SUM(I48:T48))</f>
        <v>5000</v>
      </c>
      <c r="W48" s="280" t="str">
        <f>IF($G$39="porcentaje",FIXED(V48/V49*100,2)&amp;"%",IF($G$39="Promedio",V48/V49,IF($G$39="variación porcentual",FIXED(((V48/V49)-1)*100,2)&amp;"%",IF($G$39="OTRAS","CAPTURAR EL RESULTADO DEL INDICADOR"))))</f>
        <v>9.91%</v>
      </c>
      <c r="Y48" s="1"/>
      <c r="AC48" s="10"/>
      <c r="AF48" s="10"/>
      <c r="AG48" s="10"/>
    </row>
    <row r="49" spans="1:33" ht="30" customHeight="1">
      <c r="A49" s="277" t="s">
        <v>2</v>
      </c>
      <c r="B49" s="277"/>
      <c r="C49" s="291" t="s">
        <v>1086</v>
      </c>
      <c r="D49" s="291"/>
      <c r="E49" s="111" t="s">
        <v>1087</v>
      </c>
      <c r="F49" s="199" t="s">
        <v>996</v>
      </c>
      <c r="G49" s="269"/>
      <c r="H49" s="200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4549</v>
      </c>
      <c r="U49" s="72">
        <f>SUM(I49:T49)</f>
        <v>4549</v>
      </c>
      <c r="V49" s="114">
        <f>IF(SUM(I49:T49)=0,"",SUM(I49:T49))</f>
        <v>4549</v>
      </c>
      <c r="W49" s="280"/>
      <c r="Y49" s="1"/>
      <c r="AA49" s="3"/>
      <c r="AC49" s="10"/>
      <c r="AF49" s="10"/>
      <c r="AG49" s="10"/>
    </row>
    <row r="50" spans="1:33" ht="17.25" customHeight="1">
      <c r="A50" s="281" t="s">
        <v>298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</row>
    <row r="51" spans="1:33" s="3" customFormat="1" ht="15.75" customHeight="1">
      <c r="A51" s="282" t="s">
        <v>25</v>
      </c>
      <c r="B51" s="283"/>
      <c r="C51" s="265" t="s">
        <v>22</v>
      </c>
      <c r="D51" s="265"/>
      <c r="E51" s="286" t="s">
        <v>3</v>
      </c>
      <c r="F51" s="266" t="s">
        <v>327</v>
      </c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8"/>
      <c r="U51" s="104"/>
      <c r="V51" s="195" t="s">
        <v>27</v>
      </c>
      <c r="W51" s="265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4"/>
      <c r="B52" s="285"/>
      <c r="C52" s="265"/>
      <c r="D52" s="265"/>
      <c r="E52" s="287"/>
      <c r="F52" s="288" t="s">
        <v>298</v>
      </c>
      <c r="G52" s="289"/>
      <c r="H52" s="290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96"/>
      <c r="W52" s="265"/>
    </row>
    <row r="53" spans="1:33" ht="29.25" customHeight="1">
      <c r="A53" s="277" t="s">
        <v>1</v>
      </c>
      <c r="B53" s="277"/>
      <c r="C53" s="278" t="str">
        <f>IF(C48=0,"",C48)</f>
        <v>Predios regularizados 2022</v>
      </c>
      <c r="D53" s="279"/>
      <c r="E53" s="132" t="str">
        <f>IF(E48=0,"",E48)</f>
        <v>Predios</v>
      </c>
      <c r="F53" s="199" t="s">
        <v>1012</v>
      </c>
      <c r="G53" s="269"/>
      <c r="H53" s="200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80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77" t="s">
        <v>2</v>
      </c>
      <c r="B54" s="277"/>
      <c r="C54" s="278" t="str">
        <f>IF(C49=0,"",C49)</f>
        <v>Predios regularizados 2021</v>
      </c>
      <c r="D54" s="279"/>
      <c r="E54" s="133" t="str">
        <f>IF(E49=0,"",E49)</f>
        <v>Predios</v>
      </c>
      <c r="F54" s="199" t="s">
        <v>1013</v>
      </c>
      <c r="G54" s="269"/>
      <c r="H54" s="200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4549</v>
      </c>
      <c r="U54" s="72">
        <f>SUM(I54:T54)</f>
        <v>4549</v>
      </c>
      <c r="V54" s="114">
        <f t="shared" si="0"/>
        <v>4549</v>
      </c>
      <c r="W54" s="280"/>
      <c r="Y54" s="1"/>
      <c r="AA54" s="3"/>
      <c r="AC54" s="10"/>
      <c r="AF54" s="10"/>
      <c r="AG54" s="10"/>
    </row>
    <row r="55" spans="1:33" s="68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71" t="s">
        <v>962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72" t="s">
        <v>997</v>
      </c>
      <c r="B58" s="273"/>
      <c r="C58" s="273"/>
      <c r="D58" s="273"/>
      <c r="E58" s="273"/>
      <c r="F58" s="274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6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60" t="s">
        <v>6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2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65" t="s">
        <v>1003</v>
      </c>
      <c r="B62" s="265"/>
      <c r="C62" s="296" t="s">
        <v>1088</v>
      </c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8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9" t="s">
        <v>1005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1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0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65" t="s">
        <v>22</v>
      </c>
      <c r="B66" s="265"/>
      <c r="C66" s="295" t="s">
        <v>1091</v>
      </c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6" t="s">
        <v>337</v>
      </c>
      <c r="B68" s="268"/>
      <c r="C68" s="103" t="s">
        <v>1079</v>
      </c>
      <c r="D68" s="50"/>
      <c r="E68" s="265" t="s">
        <v>4</v>
      </c>
      <c r="F68" s="265"/>
      <c r="G68" s="295" t="s">
        <v>1081</v>
      </c>
      <c r="H68" s="295"/>
      <c r="I68" s="295"/>
      <c r="J68" s="295"/>
      <c r="K68" s="50"/>
      <c r="L68" s="50"/>
      <c r="M68" s="265" t="s">
        <v>1004</v>
      </c>
      <c r="N68" s="265"/>
      <c r="O68" s="265"/>
      <c r="P68" s="265"/>
      <c r="Q68" s="295" t="s">
        <v>1089</v>
      </c>
      <c r="R68" s="295"/>
      <c r="S68" s="295"/>
      <c r="T68" s="295"/>
      <c r="U68" s="295"/>
      <c r="V68" s="295"/>
      <c r="W68" s="29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6" t="s">
        <v>1010</v>
      </c>
      <c r="B70" s="268"/>
      <c r="C70" s="110" t="s">
        <v>1080</v>
      </c>
      <c r="D70" s="50"/>
      <c r="E70" s="266" t="s">
        <v>24</v>
      </c>
      <c r="F70" s="268"/>
      <c r="G70" s="295" t="s">
        <v>1090</v>
      </c>
      <c r="H70" s="295"/>
      <c r="I70" s="295"/>
      <c r="J70" s="295"/>
      <c r="K70" s="50"/>
      <c r="L70" s="50"/>
      <c r="M70" s="265" t="s">
        <v>1011</v>
      </c>
      <c r="N70" s="265"/>
      <c r="O70" s="265"/>
      <c r="P70" s="265"/>
      <c r="Q70" s="295" t="s">
        <v>1084</v>
      </c>
      <c r="R70" s="295"/>
      <c r="S70" s="295"/>
      <c r="T70" s="295"/>
      <c r="U70" s="295"/>
      <c r="V70" s="295"/>
      <c r="W70" s="295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65" t="s">
        <v>999</v>
      </c>
      <c r="D72" s="265"/>
      <c r="E72" s="265"/>
      <c r="F72" s="265"/>
      <c r="H72" s="50"/>
      <c r="I72" s="50"/>
      <c r="J72" s="50"/>
      <c r="O72" s="265" t="s">
        <v>1002</v>
      </c>
      <c r="P72" s="265"/>
      <c r="Q72" s="265"/>
      <c r="R72" s="265"/>
      <c r="S72" s="265"/>
      <c r="T72" s="265"/>
      <c r="U72" s="265"/>
      <c r="V72" s="265"/>
      <c r="W72" s="90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3">
        <v>1860</v>
      </c>
      <c r="D73" s="50"/>
      <c r="E73" s="292">
        <v>2022</v>
      </c>
      <c r="F73" s="292"/>
      <c r="H73" s="50"/>
      <c r="I73" s="50"/>
      <c r="J73" s="50"/>
      <c r="O73" s="303">
        <v>1860</v>
      </c>
      <c r="P73" s="303"/>
      <c r="Q73" s="303"/>
      <c r="R73" s="303"/>
      <c r="S73" s="303"/>
      <c r="T73" s="303"/>
      <c r="U73" s="303"/>
      <c r="V73" s="303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99" customFormat="1" ht="12" customHeight="1">
      <c r="C74" s="109" t="s">
        <v>1000</v>
      </c>
      <c r="D74" s="100"/>
      <c r="E74" s="293" t="s">
        <v>1001</v>
      </c>
      <c r="F74" s="293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0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94" t="s">
        <v>961</v>
      </c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82" t="s">
        <v>25</v>
      </c>
      <c r="B77" s="283"/>
      <c r="C77" s="265" t="s">
        <v>22</v>
      </c>
      <c r="D77" s="265"/>
      <c r="E77" s="286" t="s">
        <v>3</v>
      </c>
      <c r="F77" s="266" t="s">
        <v>327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8"/>
      <c r="U77" s="104"/>
      <c r="V77" s="195" t="s">
        <v>27</v>
      </c>
      <c r="W77" s="265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4"/>
      <c r="B78" s="285"/>
      <c r="C78" s="265"/>
      <c r="D78" s="265"/>
      <c r="E78" s="287"/>
      <c r="F78" s="288" t="s">
        <v>300</v>
      </c>
      <c r="G78" s="289"/>
      <c r="H78" s="290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96"/>
      <c r="W78" s="265"/>
    </row>
    <row r="79" spans="1:33" ht="29.25" customHeight="1">
      <c r="A79" s="277" t="s">
        <v>1</v>
      </c>
      <c r="B79" s="277"/>
      <c r="C79" s="291" t="s">
        <v>1092</v>
      </c>
      <c r="D79" s="291"/>
      <c r="E79" s="111" t="s">
        <v>1094</v>
      </c>
      <c r="F79" s="199" t="s">
        <v>995</v>
      </c>
      <c r="G79" s="269"/>
      <c r="H79" s="200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1860</v>
      </c>
      <c r="U79" s="73"/>
      <c r="V79" s="114">
        <f>IF(SUM(I79:T79)=0,"",SUM(I79:T79))</f>
        <v>1860</v>
      </c>
      <c r="W79" s="280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77" t="s">
        <v>2</v>
      </c>
      <c r="B80" s="277"/>
      <c r="C80" s="291" t="s">
        <v>1093</v>
      </c>
      <c r="D80" s="291"/>
      <c r="E80" s="111" t="s">
        <v>1094</v>
      </c>
      <c r="F80" s="199" t="s">
        <v>996</v>
      </c>
      <c r="G80" s="269"/>
      <c r="H80" s="200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1860</v>
      </c>
      <c r="U80" s="72">
        <f>SUM(I80:T80)</f>
        <v>1860</v>
      </c>
      <c r="V80" s="114">
        <f>IF(SUM(I80:T80)=0,"",SUM(I80:T80))</f>
        <v>1860</v>
      </c>
      <c r="W80" s="280"/>
      <c r="Y80" s="1"/>
      <c r="AA80" s="3"/>
      <c r="AC80" s="10"/>
      <c r="AF80" s="10"/>
      <c r="AG80" s="10"/>
    </row>
    <row r="81" spans="1:33" ht="17.25" customHeight="1">
      <c r="A81" s="281" t="s">
        <v>298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</row>
    <row r="82" spans="1:33" s="3" customFormat="1" ht="15.75" customHeight="1">
      <c r="A82" s="282" t="s">
        <v>25</v>
      </c>
      <c r="B82" s="283"/>
      <c r="C82" s="265" t="s">
        <v>22</v>
      </c>
      <c r="D82" s="265"/>
      <c r="E82" s="286" t="s">
        <v>3</v>
      </c>
      <c r="F82" s="266" t="s">
        <v>327</v>
      </c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8"/>
      <c r="U82" s="104"/>
      <c r="V82" s="195" t="s">
        <v>27</v>
      </c>
      <c r="W82" s="265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4"/>
      <c r="B83" s="285"/>
      <c r="C83" s="265"/>
      <c r="D83" s="265"/>
      <c r="E83" s="287"/>
      <c r="F83" s="288" t="s">
        <v>298</v>
      </c>
      <c r="G83" s="289"/>
      <c r="H83" s="290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96"/>
      <c r="W83" s="265"/>
    </row>
    <row r="84" spans="1:33" ht="28.5" customHeight="1">
      <c r="A84" s="243" t="s">
        <v>1</v>
      </c>
      <c r="B84" s="245"/>
      <c r="C84" s="278" t="str">
        <f>IF(C79=0,"",C79)</f>
        <v>Licencias otorgadas</v>
      </c>
      <c r="D84" s="279"/>
      <c r="E84" s="133" t="str">
        <f>IF(E79=0,"",E79)</f>
        <v>Licencias</v>
      </c>
      <c r="F84" s="199" t="s">
        <v>1012</v>
      </c>
      <c r="G84" s="269"/>
      <c r="H84" s="200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80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3" t="s">
        <v>2</v>
      </c>
      <c r="B85" s="245"/>
      <c r="C85" s="278" t="str">
        <f>IF(C80=0,"",C80)</f>
        <v>Licencias a otorgar</v>
      </c>
      <c r="D85" s="279"/>
      <c r="E85" s="133" t="str">
        <f>IF(E80=0,"",E80)</f>
        <v>Licencias</v>
      </c>
      <c r="F85" s="199" t="s">
        <v>1013</v>
      </c>
      <c r="G85" s="269"/>
      <c r="H85" s="200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1860</v>
      </c>
      <c r="U85" s="72">
        <f>SUM(I85:T85)</f>
        <v>1860</v>
      </c>
      <c r="V85" s="114">
        <f>IF(SUM(I85:T85)=0,"",SUM(I85:T85))</f>
        <v>1860</v>
      </c>
      <c r="W85" s="280"/>
      <c r="Y85" s="1"/>
      <c r="AA85" s="3"/>
      <c r="AC85" s="10"/>
      <c r="AF85" s="10"/>
      <c r="AG85" s="10"/>
    </row>
    <row r="86" spans="1:33" s="68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71" t="s">
        <v>962</v>
      </c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72" t="s">
        <v>997</v>
      </c>
      <c r="B89" s="273"/>
      <c r="C89" s="273"/>
      <c r="D89" s="273"/>
      <c r="E89" s="273"/>
      <c r="F89" s="274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6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04"/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60" t="s">
        <v>998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2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65" t="s">
        <v>1006</v>
      </c>
      <c r="B93" s="265"/>
      <c r="C93" s="296" t="s">
        <v>1095</v>
      </c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8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9" t="s">
        <v>1005</v>
      </c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1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0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65" t="s">
        <v>22</v>
      </c>
      <c r="B97" s="265"/>
      <c r="C97" s="295" t="s">
        <v>1097</v>
      </c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6" t="s">
        <v>337</v>
      </c>
      <c r="B99" s="268"/>
      <c r="C99" s="103" t="s">
        <v>1079</v>
      </c>
      <c r="D99" s="50"/>
      <c r="E99" s="265" t="s">
        <v>4</v>
      </c>
      <c r="F99" s="265"/>
      <c r="G99" s="295" t="s">
        <v>1099</v>
      </c>
      <c r="H99" s="295"/>
      <c r="I99" s="295"/>
      <c r="J99" s="295"/>
      <c r="K99" s="50"/>
      <c r="L99" s="50"/>
      <c r="M99" s="265" t="s">
        <v>1004</v>
      </c>
      <c r="N99" s="265"/>
      <c r="O99" s="265"/>
      <c r="P99" s="265"/>
      <c r="Q99" s="295" t="s">
        <v>1096</v>
      </c>
      <c r="R99" s="295"/>
      <c r="S99" s="295"/>
      <c r="T99" s="295"/>
      <c r="U99" s="295"/>
      <c r="V99" s="295"/>
      <c r="W99" s="29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6" t="s">
        <v>1010</v>
      </c>
      <c r="B101" s="268"/>
      <c r="C101" s="110" t="s">
        <v>1098</v>
      </c>
      <c r="D101" s="50"/>
      <c r="E101" s="266" t="s">
        <v>24</v>
      </c>
      <c r="F101" s="268"/>
      <c r="G101" s="295" t="s">
        <v>1082</v>
      </c>
      <c r="H101" s="295"/>
      <c r="I101" s="295"/>
      <c r="J101" s="295"/>
      <c r="K101" s="50"/>
      <c r="L101" s="50"/>
      <c r="M101" s="265" t="s">
        <v>1011</v>
      </c>
      <c r="N101" s="265"/>
      <c r="O101" s="265"/>
      <c r="P101" s="265"/>
      <c r="Q101" s="295" t="s">
        <v>1100</v>
      </c>
      <c r="R101" s="295"/>
      <c r="S101" s="295"/>
      <c r="T101" s="295"/>
      <c r="U101" s="295"/>
      <c r="V101" s="295"/>
      <c r="W101" s="295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65" t="s">
        <v>999</v>
      </c>
      <c r="D103" s="265"/>
      <c r="E103" s="265"/>
      <c r="F103" s="265"/>
      <c r="H103" s="50"/>
      <c r="I103" s="50"/>
      <c r="J103" s="50"/>
      <c r="O103" s="265" t="s">
        <v>1002</v>
      </c>
      <c r="P103" s="265"/>
      <c r="Q103" s="265"/>
      <c r="R103" s="265"/>
      <c r="S103" s="265"/>
      <c r="T103" s="265"/>
      <c r="U103" s="265"/>
      <c r="V103" s="265"/>
      <c r="W103" s="90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3">
        <v>8</v>
      </c>
      <c r="D104" s="50"/>
      <c r="E104" s="292">
        <v>2022</v>
      </c>
      <c r="F104" s="292"/>
      <c r="H104" s="50"/>
      <c r="I104" s="50"/>
      <c r="J104" s="50"/>
      <c r="O104" s="303">
        <v>5</v>
      </c>
      <c r="P104" s="303"/>
      <c r="Q104" s="303"/>
      <c r="R104" s="303"/>
      <c r="S104" s="303"/>
      <c r="T104" s="303"/>
      <c r="U104" s="303"/>
      <c r="V104" s="303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99" customFormat="1" ht="12" customHeight="1">
      <c r="C105" s="109" t="s">
        <v>1000</v>
      </c>
      <c r="D105" s="100"/>
      <c r="E105" s="293" t="s">
        <v>1001</v>
      </c>
      <c r="F105" s="293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0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94" t="s">
        <v>961</v>
      </c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82" t="s">
        <v>25</v>
      </c>
      <c r="B108" s="283"/>
      <c r="C108" s="265" t="s">
        <v>22</v>
      </c>
      <c r="D108" s="265"/>
      <c r="E108" s="286" t="s">
        <v>3</v>
      </c>
      <c r="F108" s="266" t="s">
        <v>327</v>
      </c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8"/>
      <c r="U108" s="104"/>
      <c r="V108" s="195" t="s">
        <v>27</v>
      </c>
      <c r="W108" s="265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4"/>
      <c r="B109" s="285"/>
      <c r="C109" s="265"/>
      <c r="D109" s="265"/>
      <c r="E109" s="287"/>
      <c r="F109" s="288" t="s">
        <v>300</v>
      </c>
      <c r="G109" s="289"/>
      <c r="H109" s="290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96"/>
      <c r="W109" s="265"/>
    </row>
    <row r="110" spans="1:33" ht="29.25" customHeight="1">
      <c r="A110" s="277" t="s">
        <v>1</v>
      </c>
      <c r="B110" s="277"/>
      <c r="C110" s="291" t="s">
        <v>1101</v>
      </c>
      <c r="D110" s="291"/>
      <c r="E110" s="111" t="s">
        <v>1103</v>
      </c>
      <c r="F110" s="199" t="s">
        <v>995</v>
      </c>
      <c r="G110" s="269"/>
      <c r="H110" s="200"/>
      <c r="I110" s="94"/>
      <c r="J110" s="72"/>
      <c r="K110" s="72"/>
      <c r="L110" s="72"/>
      <c r="M110" s="72"/>
      <c r="N110" s="72">
        <v>5</v>
      </c>
      <c r="O110" s="72"/>
      <c r="P110" s="72"/>
      <c r="Q110" s="72"/>
      <c r="R110" s="72"/>
      <c r="S110" s="72"/>
      <c r="T110" s="72">
        <v>5</v>
      </c>
      <c r="U110" s="73"/>
      <c r="V110" s="114">
        <f>IF(SUM(I110:T110)=0,"",SUM(I110:T110))</f>
        <v>10</v>
      </c>
      <c r="W110" s="280" t="str">
        <f>IF($G$101="porcentaje",FIXED(V110/V111*100,2)&amp;"%",IF($G$101="Promedio",V110/V111,IF($G$101="variación porcentual",FIXED(((V110/V111)-1)*100,2)&amp;"%",IF($G$101="OTRAS","CAPTURAR EL RESULTADO DEL INDICADOR"))))</f>
        <v>-37.50%</v>
      </c>
      <c r="Y110" s="112"/>
      <c r="AC110" s="10"/>
      <c r="AF110" s="10"/>
      <c r="AG110" s="10"/>
    </row>
    <row r="111" spans="1:33" ht="30" customHeight="1">
      <c r="A111" s="277" t="s">
        <v>2</v>
      </c>
      <c r="B111" s="277"/>
      <c r="C111" s="291" t="s">
        <v>1102</v>
      </c>
      <c r="D111" s="291"/>
      <c r="E111" s="111" t="s">
        <v>1103</v>
      </c>
      <c r="F111" s="199" t="s">
        <v>996</v>
      </c>
      <c r="G111" s="269"/>
      <c r="H111" s="200"/>
      <c r="I111" s="94"/>
      <c r="J111" s="72"/>
      <c r="K111" s="72"/>
      <c r="L111" s="72"/>
      <c r="M111" s="72"/>
      <c r="N111" s="72">
        <v>8</v>
      </c>
      <c r="O111" s="72"/>
      <c r="P111" s="72"/>
      <c r="Q111" s="72"/>
      <c r="R111" s="72"/>
      <c r="S111" s="72"/>
      <c r="T111" s="72">
        <v>8</v>
      </c>
      <c r="U111" s="72">
        <f>SUM(I111:T111)</f>
        <v>16</v>
      </c>
      <c r="V111" s="114">
        <f>IF(SUM(I111:T111)=0,"",SUM(I111:T111))</f>
        <v>16</v>
      </c>
      <c r="W111" s="280"/>
      <c r="Y111" s="1"/>
      <c r="AA111" s="3"/>
      <c r="AC111" s="10"/>
      <c r="AF111" s="10"/>
      <c r="AG111" s="10"/>
    </row>
    <row r="112" spans="1:33" ht="17.25" customHeight="1">
      <c r="A112" s="281" t="s">
        <v>298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</row>
    <row r="113" spans="1:33" s="3" customFormat="1" ht="15.75" customHeight="1">
      <c r="A113" s="282" t="s">
        <v>25</v>
      </c>
      <c r="B113" s="283"/>
      <c r="C113" s="265" t="s">
        <v>22</v>
      </c>
      <c r="D113" s="265"/>
      <c r="E113" s="286" t="s">
        <v>3</v>
      </c>
      <c r="F113" s="266" t="s">
        <v>327</v>
      </c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8"/>
      <c r="U113" s="104"/>
      <c r="V113" s="195" t="s">
        <v>27</v>
      </c>
      <c r="W113" s="265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4"/>
      <c r="B114" s="285"/>
      <c r="C114" s="265"/>
      <c r="D114" s="265"/>
      <c r="E114" s="287"/>
      <c r="F114" s="288" t="s">
        <v>298</v>
      </c>
      <c r="G114" s="289"/>
      <c r="H114" s="290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96"/>
      <c r="W114" s="265"/>
    </row>
    <row r="115" spans="1:33" ht="29.25" customHeight="1">
      <c r="A115" s="277" t="s">
        <v>1</v>
      </c>
      <c r="B115" s="277"/>
      <c r="C115" s="278" t="str">
        <f>IF(C110=0,"",C110)</f>
        <v>Tiempo logrado</v>
      </c>
      <c r="D115" s="279"/>
      <c r="E115" s="133" t="str">
        <f>IF(E110=0,"",E110)</f>
        <v>Días</v>
      </c>
      <c r="F115" s="199" t="s">
        <v>1012</v>
      </c>
      <c r="G115" s="269"/>
      <c r="H115" s="200"/>
      <c r="I115" s="94"/>
      <c r="J115" s="72"/>
      <c r="K115" s="72"/>
      <c r="L115" s="72"/>
      <c r="M115" s="72"/>
      <c r="N115" s="72">
        <v>0</v>
      </c>
      <c r="O115" s="72"/>
      <c r="P115" s="72"/>
      <c r="Q115" s="72"/>
      <c r="R115" s="72"/>
      <c r="S115" s="72"/>
      <c r="T115" s="72"/>
      <c r="U115" s="73"/>
      <c r="V115" s="114" t="str">
        <f>IF(SUM(I115:T115)=0,"",SUM(I115:T115))</f>
        <v/>
      </c>
      <c r="W115" s="280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77" t="s">
        <v>2</v>
      </c>
      <c r="B116" s="277"/>
      <c r="C116" s="278" t="str">
        <f>IF(C111=0,"",C111)</f>
        <v>Tiempo real</v>
      </c>
      <c r="D116" s="279"/>
      <c r="E116" s="133" t="str">
        <f>IF(E111=0,"",E111)</f>
        <v>Días</v>
      </c>
      <c r="F116" s="199" t="s">
        <v>1013</v>
      </c>
      <c r="G116" s="269"/>
      <c r="H116" s="200"/>
      <c r="I116" s="94"/>
      <c r="J116" s="72"/>
      <c r="K116" s="72"/>
      <c r="L116" s="72"/>
      <c r="M116" s="72"/>
      <c r="N116" s="72">
        <v>8</v>
      </c>
      <c r="O116" s="72"/>
      <c r="P116" s="72"/>
      <c r="Q116" s="72"/>
      <c r="R116" s="72"/>
      <c r="S116" s="72"/>
      <c r="T116" s="72">
        <v>8</v>
      </c>
      <c r="U116" s="72">
        <f>SUM(I116:T116)</f>
        <v>16</v>
      </c>
      <c r="V116" s="114">
        <f>IF(SUM(I116:T116)=0,"",SUM(I116:T116))</f>
        <v>16</v>
      </c>
      <c r="W116" s="280"/>
      <c r="Y116" s="1"/>
      <c r="AA116" s="3"/>
      <c r="AC116" s="10"/>
      <c r="AF116" s="10"/>
      <c r="AG116" s="10"/>
    </row>
    <row r="117" spans="1:33" s="68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71" t="s">
        <v>962</v>
      </c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72" t="s">
        <v>997</v>
      </c>
      <c r="B120" s="273"/>
      <c r="C120" s="273"/>
      <c r="D120" s="273"/>
      <c r="E120" s="273"/>
      <c r="F120" s="274" t="s">
        <v>1141</v>
      </c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6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65" t="s">
        <v>1007</v>
      </c>
      <c r="B122" s="265"/>
      <c r="C122" s="296" t="s">
        <v>1104</v>
      </c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8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9" t="s">
        <v>1005</v>
      </c>
      <c r="B124" s="300"/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1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0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65" t="s">
        <v>22</v>
      </c>
      <c r="B126" s="265"/>
      <c r="C126" s="295" t="s">
        <v>1105</v>
      </c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6" t="s">
        <v>337</v>
      </c>
      <c r="B128" s="268"/>
      <c r="C128" s="103" t="s">
        <v>1079</v>
      </c>
      <c r="D128" s="50"/>
      <c r="E128" s="265" t="s">
        <v>4</v>
      </c>
      <c r="F128" s="265"/>
      <c r="G128" s="295" t="s">
        <v>1099</v>
      </c>
      <c r="H128" s="295"/>
      <c r="I128" s="295"/>
      <c r="J128" s="295"/>
      <c r="K128" s="50"/>
      <c r="L128" s="50"/>
      <c r="M128" s="265" t="s">
        <v>1004</v>
      </c>
      <c r="N128" s="265"/>
      <c r="O128" s="265"/>
      <c r="P128" s="265"/>
      <c r="Q128" s="295" t="s">
        <v>1106</v>
      </c>
      <c r="R128" s="295"/>
      <c r="S128" s="295"/>
      <c r="T128" s="295"/>
      <c r="U128" s="295"/>
      <c r="V128" s="295"/>
      <c r="W128" s="29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6" t="s">
        <v>1010</v>
      </c>
      <c r="B130" s="268"/>
      <c r="C130" s="110" t="s">
        <v>1098</v>
      </c>
      <c r="D130" s="50"/>
      <c r="E130" s="266" t="s">
        <v>24</v>
      </c>
      <c r="F130" s="268"/>
      <c r="G130" s="295" t="s">
        <v>1090</v>
      </c>
      <c r="H130" s="295"/>
      <c r="I130" s="295"/>
      <c r="J130" s="295"/>
      <c r="K130" s="50"/>
      <c r="L130" s="50"/>
      <c r="M130" s="265" t="s">
        <v>1011</v>
      </c>
      <c r="N130" s="265"/>
      <c r="O130" s="265"/>
      <c r="P130" s="265"/>
      <c r="Q130" s="295" t="s">
        <v>1107</v>
      </c>
      <c r="R130" s="295"/>
      <c r="S130" s="295"/>
      <c r="T130" s="295"/>
      <c r="U130" s="295"/>
      <c r="V130" s="295"/>
      <c r="W130" s="295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65" t="s">
        <v>999</v>
      </c>
      <c r="D132" s="265"/>
      <c r="E132" s="265"/>
      <c r="F132" s="265"/>
      <c r="H132" s="50"/>
      <c r="I132" s="50"/>
      <c r="J132" s="50"/>
      <c r="O132" s="265" t="s">
        <v>1002</v>
      </c>
      <c r="P132" s="265"/>
      <c r="Q132" s="265"/>
      <c r="R132" s="265"/>
      <c r="S132" s="265"/>
      <c r="T132" s="265"/>
      <c r="U132" s="265"/>
      <c r="V132" s="265"/>
      <c r="W132" s="90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51">
        <v>1</v>
      </c>
      <c r="D133" s="50"/>
      <c r="E133" s="292">
        <v>2022</v>
      </c>
      <c r="F133" s="292"/>
      <c r="H133" s="50"/>
      <c r="I133" s="50"/>
      <c r="J133" s="50"/>
      <c r="O133" s="302">
        <v>0.8</v>
      </c>
      <c r="P133" s="302"/>
      <c r="Q133" s="302"/>
      <c r="R133" s="302"/>
      <c r="S133" s="302"/>
      <c r="T133" s="302"/>
      <c r="U133" s="302"/>
      <c r="V133" s="302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99" customFormat="1" ht="12" customHeight="1">
      <c r="C134" s="109" t="s">
        <v>1000</v>
      </c>
      <c r="D134" s="100"/>
      <c r="E134" s="293" t="s">
        <v>1001</v>
      </c>
      <c r="F134" s="293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0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94" t="s">
        <v>961</v>
      </c>
      <c r="B136" s="294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82" t="s">
        <v>25</v>
      </c>
      <c r="B137" s="283"/>
      <c r="C137" s="265" t="s">
        <v>22</v>
      </c>
      <c r="D137" s="265"/>
      <c r="E137" s="286" t="s">
        <v>3</v>
      </c>
      <c r="F137" s="266" t="s">
        <v>327</v>
      </c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8"/>
      <c r="U137" s="104"/>
      <c r="V137" s="195" t="s">
        <v>27</v>
      </c>
      <c r="W137" s="265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4"/>
      <c r="B138" s="285"/>
      <c r="C138" s="265"/>
      <c r="D138" s="265"/>
      <c r="E138" s="287"/>
      <c r="F138" s="288" t="s">
        <v>300</v>
      </c>
      <c r="G138" s="289"/>
      <c r="H138" s="290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96"/>
      <c r="W138" s="265"/>
    </row>
    <row r="139" spans="1:33" ht="29.25" customHeight="1">
      <c r="A139" s="277" t="s">
        <v>1</v>
      </c>
      <c r="B139" s="277"/>
      <c r="C139" s="291" t="s">
        <v>1104</v>
      </c>
      <c r="D139" s="291"/>
      <c r="E139" s="111" t="s">
        <v>1109</v>
      </c>
      <c r="F139" s="199" t="s">
        <v>995</v>
      </c>
      <c r="G139" s="269"/>
      <c r="H139" s="200"/>
      <c r="I139" s="94"/>
      <c r="J139" s="72"/>
      <c r="K139" s="72"/>
      <c r="L139" s="72"/>
      <c r="M139" s="72"/>
      <c r="N139" s="152">
        <v>0.4</v>
      </c>
      <c r="O139" s="72"/>
      <c r="P139" s="72"/>
      <c r="Q139" s="72"/>
      <c r="R139" s="72"/>
      <c r="S139" s="72"/>
      <c r="T139" s="152">
        <v>0.4</v>
      </c>
      <c r="U139" s="73"/>
      <c r="V139" s="141">
        <f>IF(SUM(I139:T139)=0,"",SUM(I139:T139))</f>
        <v>0.8</v>
      </c>
      <c r="W139" s="280" t="str">
        <f>IF($G$130="porcentaje",FIXED(V139/V140*100,2)&amp;"%",IF($G$130="Promedio",V139/V140,IF($G$130="variación porcentual",FIXED(((V139/V140)-1)*100,2)&amp;"%",IF($G$130="OTRAS","CAPTURAR EL RESULTADO DEL INDICADOR"))))</f>
        <v>80.00%</v>
      </c>
      <c r="Y139" s="1"/>
      <c r="AC139" s="10"/>
      <c r="AF139" s="10"/>
      <c r="AG139" s="10"/>
    </row>
    <row r="140" spans="1:33" ht="30" customHeight="1">
      <c r="A140" s="277" t="s">
        <v>2</v>
      </c>
      <c r="B140" s="277"/>
      <c r="C140" s="291" t="s">
        <v>1108</v>
      </c>
      <c r="D140" s="291"/>
      <c r="E140" s="111" t="s">
        <v>1109</v>
      </c>
      <c r="F140" s="199" t="s">
        <v>996</v>
      </c>
      <c r="G140" s="269"/>
      <c r="H140" s="200"/>
      <c r="I140" s="94"/>
      <c r="J140" s="72"/>
      <c r="K140" s="72"/>
      <c r="L140" s="72"/>
      <c r="M140" s="72"/>
      <c r="N140" s="152">
        <v>0.5</v>
      </c>
      <c r="O140" s="72"/>
      <c r="P140" s="72"/>
      <c r="Q140" s="72"/>
      <c r="R140" s="72"/>
      <c r="S140" s="72"/>
      <c r="T140" s="152">
        <v>0.5</v>
      </c>
      <c r="U140" s="72">
        <f>SUM(I140:T140)</f>
        <v>1</v>
      </c>
      <c r="V140" s="141">
        <f>IF(SUM(I140:T140)=0,"",SUM(I140:T140))</f>
        <v>1</v>
      </c>
      <c r="W140" s="280"/>
      <c r="Y140" s="1"/>
      <c r="AA140" s="3"/>
      <c r="AC140" s="10"/>
      <c r="AF140" s="10"/>
      <c r="AG140" s="10"/>
    </row>
    <row r="141" spans="1:33" ht="17.25" customHeight="1">
      <c r="A141" s="281" t="s">
        <v>298</v>
      </c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</row>
    <row r="142" spans="1:33" s="3" customFormat="1" ht="15.75" customHeight="1">
      <c r="A142" s="282" t="s">
        <v>25</v>
      </c>
      <c r="B142" s="283"/>
      <c r="C142" s="265" t="s">
        <v>22</v>
      </c>
      <c r="D142" s="265"/>
      <c r="E142" s="286" t="s">
        <v>3</v>
      </c>
      <c r="F142" s="266" t="s">
        <v>327</v>
      </c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8"/>
      <c r="U142" s="104"/>
      <c r="V142" s="195" t="s">
        <v>27</v>
      </c>
      <c r="W142" s="265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4"/>
      <c r="B143" s="285"/>
      <c r="C143" s="265"/>
      <c r="D143" s="265"/>
      <c r="E143" s="287"/>
      <c r="F143" s="288" t="s">
        <v>298</v>
      </c>
      <c r="G143" s="289"/>
      <c r="H143" s="290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96"/>
      <c r="W143" s="265"/>
    </row>
    <row r="144" spans="1:33" ht="29.25" customHeight="1">
      <c r="A144" s="277" t="s">
        <v>1</v>
      </c>
      <c r="B144" s="277"/>
      <c r="C144" s="278" t="str">
        <f>IF(C139=0,"",C139)</f>
        <v>Operaciones regularizadas</v>
      </c>
      <c r="D144" s="279"/>
      <c r="E144" s="133" t="str">
        <f>IF(E139=0,"",E139)</f>
        <v>Operaciones</v>
      </c>
      <c r="F144" s="199" t="s">
        <v>1012</v>
      </c>
      <c r="G144" s="269"/>
      <c r="H144" s="200"/>
      <c r="I144" s="94"/>
      <c r="J144" s="72"/>
      <c r="K144" s="72"/>
      <c r="L144" s="72"/>
      <c r="M144" s="72"/>
      <c r="N144" s="153">
        <v>0</v>
      </c>
      <c r="O144" s="72"/>
      <c r="P144" s="72"/>
      <c r="Q144" s="72"/>
      <c r="R144" s="72"/>
      <c r="S144" s="72"/>
      <c r="T144" s="153"/>
      <c r="U144" s="73"/>
      <c r="V144" s="141" t="str">
        <f>IF(SUM(I144:T144)=0,"",SUM(I144:T144))</f>
        <v/>
      </c>
      <c r="W144" s="280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77" t="s">
        <v>2</v>
      </c>
      <c r="B145" s="277"/>
      <c r="C145" s="278" t="str">
        <f>IF(C140=0,"",C140)</f>
        <v>Operaciones irregulares</v>
      </c>
      <c r="D145" s="279"/>
      <c r="E145" s="133" t="str">
        <f>IF(E140=0,"",E140)</f>
        <v>Operaciones</v>
      </c>
      <c r="F145" s="199" t="s">
        <v>1013</v>
      </c>
      <c r="G145" s="269"/>
      <c r="H145" s="200"/>
      <c r="I145" s="94"/>
      <c r="J145" s="72"/>
      <c r="K145" s="72"/>
      <c r="L145" s="72"/>
      <c r="M145" s="72"/>
      <c r="N145" s="152">
        <v>0.5</v>
      </c>
      <c r="O145" s="72"/>
      <c r="P145" s="72"/>
      <c r="Q145" s="72"/>
      <c r="R145" s="72"/>
      <c r="S145" s="72"/>
      <c r="T145" s="152">
        <v>0.5</v>
      </c>
      <c r="U145" s="72">
        <f>SUM(I145:T145)</f>
        <v>1</v>
      </c>
      <c r="V145" s="141">
        <f>IF(SUM(I145:T145)=0,"",SUM(I145:T145))</f>
        <v>1</v>
      </c>
      <c r="W145" s="280"/>
      <c r="Y145" s="1"/>
      <c r="AA145" s="3"/>
      <c r="AC145" s="10"/>
      <c r="AF145" s="10"/>
      <c r="AG145" s="10"/>
    </row>
    <row r="146" spans="1:33" s="68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71" t="s">
        <v>962</v>
      </c>
      <c r="B147" s="271"/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72" t="s">
        <v>997</v>
      </c>
      <c r="B149" s="273"/>
      <c r="C149" s="273"/>
      <c r="D149" s="273"/>
      <c r="E149" s="273"/>
      <c r="F149" s="274" t="s">
        <v>1140</v>
      </c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6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65" t="s">
        <v>1008</v>
      </c>
      <c r="B151" s="265"/>
      <c r="C151" s="296" t="s">
        <v>1110</v>
      </c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8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99" t="s">
        <v>1005</v>
      </c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1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0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65" t="s">
        <v>22</v>
      </c>
      <c r="B155" s="265"/>
      <c r="C155" s="295" t="s">
        <v>1111</v>
      </c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66" t="s">
        <v>337</v>
      </c>
      <c r="B157" s="268"/>
      <c r="C157" s="103" t="s">
        <v>1079</v>
      </c>
      <c r="D157" s="50"/>
      <c r="E157" s="265" t="s">
        <v>4</v>
      </c>
      <c r="F157" s="265"/>
      <c r="G157" s="295" t="s">
        <v>1099</v>
      </c>
      <c r="H157" s="295"/>
      <c r="I157" s="295"/>
      <c r="J157" s="295"/>
      <c r="K157" s="50"/>
      <c r="L157" s="50"/>
      <c r="M157" s="265" t="s">
        <v>1004</v>
      </c>
      <c r="N157" s="265"/>
      <c r="O157" s="265"/>
      <c r="P157" s="265"/>
      <c r="Q157" s="295" t="s">
        <v>1112</v>
      </c>
      <c r="R157" s="295"/>
      <c r="S157" s="295"/>
      <c r="T157" s="295"/>
      <c r="U157" s="295"/>
      <c r="V157" s="295"/>
      <c r="W157" s="2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6" t="s">
        <v>1010</v>
      </c>
      <c r="B159" s="268"/>
      <c r="C159" s="110" t="s">
        <v>1098</v>
      </c>
      <c r="D159" s="50"/>
      <c r="E159" s="266" t="s">
        <v>24</v>
      </c>
      <c r="F159" s="268"/>
      <c r="G159" s="295" t="s">
        <v>1082</v>
      </c>
      <c r="H159" s="295"/>
      <c r="I159" s="295"/>
      <c r="J159" s="295"/>
      <c r="K159" s="50"/>
      <c r="L159" s="50"/>
      <c r="M159" s="265" t="s">
        <v>1011</v>
      </c>
      <c r="N159" s="265"/>
      <c r="O159" s="265"/>
      <c r="P159" s="265"/>
      <c r="Q159" s="295" t="s">
        <v>1107</v>
      </c>
      <c r="R159" s="295"/>
      <c r="S159" s="295"/>
      <c r="T159" s="295"/>
      <c r="U159" s="295"/>
      <c r="V159" s="295"/>
      <c r="W159" s="295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65" t="s">
        <v>999</v>
      </c>
      <c r="D161" s="265"/>
      <c r="E161" s="265"/>
      <c r="F161" s="265"/>
      <c r="H161" s="50"/>
      <c r="I161" s="50"/>
      <c r="J161" s="50"/>
      <c r="O161" s="265" t="s">
        <v>1002</v>
      </c>
      <c r="P161" s="265"/>
      <c r="Q161" s="265"/>
      <c r="R161" s="265"/>
      <c r="S161" s="265"/>
      <c r="T161" s="265"/>
      <c r="U161" s="265"/>
      <c r="V161" s="265"/>
      <c r="W161" s="90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4549</v>
      </c>
      <c r="D162" s="50"/>
      <c r="E162" s="292">
        <v>2021</v>
      </c>
      <c r="F162" s="292"/>
      <c r="H162" s="50"/>
      <c r="I162" s="50"/>
      <c r="J162" s="50"/>
      <c r="O162" s="204">
        <v>5000</v>
      </c>
      <c r="P162" s="204"/>
      <c r="Q162" s="204"/>
      <c r="R162" s="204"/>
      <c r="S162" s="204"/>
      <c r="T162" s="204"/>
      <c r="U162" s="204"/>
      <c r="V162" s="204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99" customFormat="1" ht="12" customHeight="1">
      <c r="C163" s="109" t="s">
        <v>1000</v>
      </c>
      <c r="D163" s="100"/>
      <c r="E163" s="293" t="s">
        <v>1001</v>
      </c>
      <c r="F163" s="293"/>
      <c r="G163" s="100"/>
      <c r="I163" s="100"/>
      <c r="J163" s="100"/>
      <c r="K163" s="100"/>
      <c r="L163" s="100"/>
      <c r="M163" s="100"/>
      <c r="N163" s="100"/>
      <c r="O163" s="109"/>
      <c r="P163" s="109"/>
      <c r="Q163" s="109"/>
      <c r="R163" s="109"/>
      <c r="S163" s="109"/>
      <c r="T163" s="109"/>
      <c r="U163" s="109"/>
      <c r="V163" s="10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0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94" t="s">
        <v>961</v>
      </c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82" t="s">
        <v>25</v>
      </c>
      <c r="B166" s="283"/>
      <c r="C166" s="265" t="s">
        <v>22</v>
      </c>
      <c r="D166" s="265"/>
      <c r="E166" s="286" t="s">
        <v>3</v>
      </c>
      <c r="F166" s="266" t="s">
        <v>327</v>
      </c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8"/>
      <c r="U166" s="104"/>
      <c r="V166" s="195" t="s">
        <v>27</v>
      </c>
      <c r="W166" s="265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84"/>
      <c r="B167" s="285"/>
      <c r="C167" s="265"/>
      <c r="D167" s="265"/>
      <c r="E167" s="287"/>
      <c r="F167" s="288" t="s">
        <v>300</v>
      </c>
      <c r="G167" s="289"/>
      <c r="H167" s="290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96"/>
      <c r="W167" s="265"/>
    </row>
    <row r="168" spans="1:33" ht="29.25" customHeight="1">
      <c r="A168" s="277" t="s">
        <v>1</v>
      </c>
      <c r="B168" s="277"/>
      <c r="C168" s="291" t="s">
        <v>1113</v>
      </c>
      <c r="D168" s="291"/>
      <c r="E168" s="111" t="s">
        <v>1115</v>
      </c>
      <c r="F168" s="199" t="s">
        <v>995</v>
      </c>
      <c r="G168" s="269"/>
      <c r="H168" s="200"/>
      <c r="I168" s="94"/>
      <c r="J168" s="72"/>
      <c r="K168" s="72"/>
      <c r="L168" s="72"/>
      <c r="M168" s="72"/>
      <c r="N168" s="72">
        <v>2500</v>
      </c>
      <c r="O168" s="72"/>
      <c r="P168" s="72"/>
      <c r="Q168" s="72"/>
      <c r="R168" s="72"/>
      <c r="S168" s="72"/>
      <c r="T168" s="72">
        <v>2500</v>
      </c>
      <c r="U168" s="73"/>
      <c r="V168" s="114">
        <f>IF(SUM(I168:T168)=0,"",SUM(I168:T168))</f>
        <v>5000</v>
      </c>
      <c r="W168" s="280" t="str">
        <f>IF($G$159="porcentaje",FIXED(V168/V169*100,2)&amp;"%",IF($G$159="Promedio",V168/V169,IF($G$159="variación porcentual",FIXED(((V168/V169)-1)*100,2)&amp;"%",IF($G$159="OTRAS","CAPTURAR EL RESULTADO DEL INDICADOR"))))</f>
        <v>9.91%</v>
      </c>
      <c r="Y168" s="1"/>
      <c r="AC168" s="10"/>
      <c r="AF168" s="10"/>
      <c r="AG168" s="10"/>
    </row>
    <row r="169" spans="1:33" ht="30" customHeight="1">
      <c r="A169" s="277" t="s">
        <v>2</v>
      </c>
      <c r="B169" s="277"/>
      <c r="C169" s="291" t="s">
        <v>1114</v>
      </c>
      <c r="D169" s="291"/>
      <c r="E169" s="111" t="s">
        <v>1115</v>
      </c>
      <c r="F169" s="199" t="s">
        <v>996</v>
      </c>
      <c r="G169" s="269"/>
      <c r="H169" s="200"/>
      <c r="I169" s="94"/>
      <c r="J169" s="72"/>
      <c r="K169" s="72"/>
      <c r="L169" s="72"/>
      <c r="M169" s="72"/>
      <c r="N169" s="72">
        <v>2275</v>
      </c>
      <c r="O169" s="72"/>
      <c r="P169" s="72"/>
      <c r="Q169" s="72"/>
      <c r="R169" s="72"/>
      <c r="S169" s="72"/>
      <c r="T169" s="72">
        <v>2274</v>
      </c>
      <c r="U169" s="72">
        <f>SUM(I169:T169)</f>
        <v>4549</v>
      </c>
      <c r="V169" s="114">
        <f>IF(SUM(I169:T169)=0,"",SUM(I169:T169))</f>
        <v>4549</v>
      </c>
      <c r="W169" s="280"/>
      <c r="Y169" s="1"/>
      <c r="AA169" s="3"/>
      <c r="AC169" s="10"/>
      <c r="AF169" s="10"/>
      <c r="AG169" s="10"/>
    </row>
    <row r="170" spans="1:33" ht="17.25" customHeight="1">
      <c r="A170" s="281" t="s">
        <v>298</v>
      </c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</row>
    <row r="171" spans="1:33" s="3" customFormat="1" ht="15.75" customHeight="1">
      <c r="A171" s="282" t="s">
        <v>25</v>
      </c>
      <c r="B171" s="283"/>
      <c r="C171" s="265" t="s">
        <v>22</v>
      </c>
      <c r="D171" s="265"/>
      <c r="E171" s="286" t="s">
        <v>3</v>
      </c>
      <c r="F171" s="266" t="s">
        <v>327</v>
      </c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8"/>
      <c r="U171" s="104"/>
      <c r="V171" s="195" t="s">
        <v>27</v>
      </c>
      <c r="W171" s="265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84"/>
      <c r="B172" s="285"/>
      <c r="C172" s="265"/>
      <c r="D172" s="265"/>
      <c r="E172" s="287"/>
      <c r="F172" s="288" t="s">
        <v>298</v>
      </c>
      <c r="G172" s="289"/>
      <c r="H172" s="290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96"/>
      <c r="W172" s="265"/>
    </row>
    <row r="173" spans="1:33" ht="29.25" customHeight="1">
      <c r="A173" s="277" t="s">
        <v>1</v>
      </c>
      <c r="B173" s="277"/>
      <c r="C173" s="278" t="str">
        <f>IF(C168=0,"",C168)</f>
        <v>Avalúos catastrales 2022</v>
      </c>
      <c r="D173" s="279"/>
      <c r="E173" s="133" t="str">
        <f>IF(E168=0,"",E168)</f>
        <v>Avalúos</v>
      </c>
      <c r="F173" s="199" t="s">
        <v>1012</v>
      </c>
      <c r="G173" s="269"/>
      <c r="H173" s="200"/>
      <c r="I173" s="94"/>
      <c r="J173" s="72"/>
      <c r="K173" s="72"/>
      <c r="L173" s="72"/>
      <c r="M173" s="72"/>
      <c r="N173" s="72">
        <v>2345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2345</v>
      </c>
      <c r="W173" s="280" t="str">
        <f>IF($G$159="porcentaje",FIXED(V173/V174*100,2)&amp;"%",IF($G$159="Promedio",V173/V174,IF($G$159="variación porcentual",FIXED(((V173/V174)-1)*100,2)&amp;"%",IF($G$159="OTRAS","CAPTURAR EL RESULTADO DEL INDICADOR"))))</f>
        <v>-48.45%</v>
      </c>
      <c r="Y173" s="1"/>
      <c r="AC173" s="10"/>
      <c r="AF173" s="10"/>
      <c r="AG173" s="10"/>
    </row>
    <row r="174" spans="1:33" ht="30" customHeight="1">
      <c r="A174" s="277" t="s">
        <v>2</v>
      </c>
      <c r="B174" s="277"/>
      <c r="C174" s="278" t="str">
        <f>IF(C169=0,"",C169)</f>
        <v>Avalúos catastrales 2021</v>
      </c>
      <c r="D174" s="279"/>
      <c r="E174" s="133" t="str">
        <f>IF(E169=0,"",E169)</f>
        <v>Avalúos</v>
      </c>
      <c r="F174" s="199" t="s">
        <v>1013</v>
      </c>
      <c r="G174" s="269"/>
      <c r="H174" s="200"/>
      <c r="I174" s="94"/>
      <c r="J174" s="72"/>
      <c r="K174" s="72"/>
      <c r="L174" s="72"/>
      <c r="M174" s="72"/>
      <c r="N174" s="72">
        <v>2275</v>
      </c>
      <c r="O174" s="72"/>
      <c r="P174" s="72"/>
      <c r="Q174" s="72"/>
      <c r="R174" s="72"/>
      <c r="S174" s="72"/>
      <c r="T174" s="72">
        <v>2274</v>
      </c>
      <c r="U174" s="72">
        <f>SUM(I174:T174)</f>
        <v>4549</v>
      </c>
      <c r="V174" s="114">
        <f>IF(SUM(I174:T174)=0,"",SUM(I174:T174))</f>
        <v>4549</v>
      </c>
      <c r="W174" s="280"/>
      <c r="Y174" s="1"/>
      <c r="AA174" s="3"/>
      <c r="AC174" s="10"/>
      <c r="AF174" s="10"/>
      <c r="AG174" s="10"/>
    </row>
    <row r="175" spans="1:33" s="68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9"/>
      <c r="AC175" s="83"/>
      <c r="AD175" s="83"/>
      <c r="AE175" s="83"/>
      <c r="AF175" s="83"/>
      <c r="AG175" s="83"/>
    </row>
    <row r="176" spans="1:33" ht="16.5" customHeight="1">
      <c r="A176" s="271" t="s">
        <v>962</v>
      </c>
      <c r="B176" s="271"/>
      <c r="C176" s="271"/>
      <c r="D176" s="271"/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115">
        <f>IF(ISERROR(W173/W168)=TRUE,"",(W173/W168))</f>
        <v>-4.8890010090817357</v>
      </c>
      <c r="X176" s="10"/>
      <c r="AC176" s="10"/>
      <c r="AD176" s="10"/>
      <c r="AE176" s="10"/>
      <c r="AF176" s="10"/>
      <c r="AG176" s="10"/>
    </row>
    <row r="177" spans="1:33" ht="6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72" t="s">
        <v>997</v>
      </c>
      <c r="B178" s="273"/>
      <c r="C178" s="273"/>
      <c r="D178" s="273"/>
      <c r="E178" s="273"/>
      <c r="F178" s="274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6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3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26.25" customHeight="1">
      <c r="A180" s="260" t="s">
        <v>336</v>
      </c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2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19.5" customHeight="1">
      <c r="A182" s="263" t="s">
        <v>29</v>
      </c>
      <c r="B182" s="265" t="s">
        <v>30</v>
      </c>
      <c r="C182" s="265"/>
      <c r="D182" s="265"/>
      <c r="E182" s="265" t="s">
        <v>3</v>
      </c>
      <c r="F182" s="266" t="s">
        <v>26</v>
      </c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8"/>
      <c r="U182" s="104"/>
      <c r="V182" s="265" t="s">
        <v>27</v>
      </c>
      <c r="W182" s="265" t="s">
        <v>301</v>
      </c>
    </row>
    <row r="183" spans="1:33" ht="25.5" customHeight="1">
      <c r="A183" s="264"/>
      <c r="B183" s="265"/>
      <c r="C183" s="265"/>
      <c r="D183" s="265"/>
      <c r="E183" s="265"/>
      <c r="F183" s="199" t="s">
        <v>299</v>
      </c>
      <c r="G183" s="269"/>
      <c r="H183" s="200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3" t="s">
        <v>14</v>
      </c>
      <c r="R183" s="13" t="s">
        <v>15</v>
      </c>
      <c r="S183" s="13" t="s">
        <v>16</v>
      </c>
      <c r="T183" s="13" t="s">
        <v>17</v>
      </c>
      <c r="U183" s="13"/>
      <c r="V183" s="265"/>
      <c r="W183" s="265"/>
    </row>
    <row r="184" spans="1:33" ht="18.75" customHeight="1">
      <c r="A184" s="258" t="s">
        <v>31</v>
      </c>
      <c r="B184" s="256">
        <v>1</v>
      </c>
      <c r="C184" s="238" t="s">
        <v>1129</v>
      </c>
      <c r="D184" s="239"/>
      <c r="E184" s="242" t="s">
        <v>1133</v>
      </c>
      <c r="F184" s="243" t="s">
        <v>300</v>
      </c>
      <c r="G184" s="244"/>
      <c r="H184" s="245"/>
      <c r="I184" s="95"/>
      <c r="J184" s="95"/>
      <c r="K184" s="95"/>
      <c r="L184" s="95"/>
      <c r="M184" s="95"/>
      <c r="N184" s="95"/>
      <c r="O184" s="95"/>
      <c r="P184" s="95"/>
      <c r="Q184" s="95">
        <v>1</v>
      </c>
      <c r="R184" s="95"/>
      <c r="S184" s="95"/>
      <c r="T184" s="95"/>
      <c r="U184" s="96"/>
      <c r="V184" s="116">
        <f t="shared" ref="V184:V192" si="1">SUM(I184:T184)</f>
        <v>1</v>
      </c>
      <c r="W184" s="246">
        <f>IF(V184=0,"-",V185/V184)</f>
        <v>0</v>
      </c>
    </row>
    <row r="185" spans="1:33" ht="18.75" customHeight="1">
      <c r="A185" s="259"/>
      <c r="B185" s="256"/>
      <c r="C185" s="240"/>
      <c r="D185" s="241"/>
      <c r="E185" s="242"/>
      <c r="F185" s="247" t="s">
        <v>298</v>
      </c>
      <c r="G185" s="248"/>
      <c r="H185" s="24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0"/>
      <c r="V185" s="116">
        <f t="shared" si="1"/>
        <v>0</v>
      </c>
      <c r="W185" s="246"/>
    </row>
    <row r="186" spans="1:33" ht="18.75" customHeight="1">
      <c r="A186" s="259"/>
      <c r="B186" s="256">
        <v>2</v>
      </c>
      <c r="C186" s="238" t="s">
        <v>1130</v>
      </c>
      <c r="D186" s="239"/>
      <c r="E186" s="242" t="s">
        <v>1134</v>
      </c>
      <c r="F186" s="243" t="s">
        <v>300</v>
      </c>
      <c r="G186" s="244"/>
      <c r="H186" s="245"/>
      <c r="I186" s="95"/>
      <c r="J186" s="95"/>
      <c r="K186" s="95">
        <v>340</v>
      </c>
      <c r="L186" s="95"/>
      <c r="M186" s="95"/>
      <c r="N186" s="95">
        <v>340</v>
      </c>
      <c r="O186" s="95"/>
      <c r="P186" s="95"/>
      <c r="Q186" s="95">
        <v>340</v>
      </c>
      <c r="R186" s="95"/>
      <c r="S186" s="95"/>
      <c r="T186" s="95">
        <v>340</v>
      </c>
      <c r="U186" s="96"/>
      <c r="V186" s="116">
        <f t="shared" si="1"/>
        <v>1360</v>
      </c>
      <c r="W186" s="246">
        <f>IF(V186=0,"-",V187/V186)</f>
        <v>0.41176470588235292</v>
      </c>
    </row>
    <row r="187" spans="1:33" ht="18.75" customHeight="1">
      <c r="A187" s="259"/>
      <c r="B187" s="256"/>
      <c r="C187" s="240"/>
      <c r="D187" s="241"/>
      <c r="E187" s="242"/>
      <c r="F187" s="247" t="s">
        <v>298</v>
      </c>
      <c r="G187" s="248"/>
      <c r="H187" s="249"/>
      <c r="I187" s="19"/>
      <c r="J187" s="19"/>
      <c r="K187" s="19">
        <v>219</v>
      </c>
      <c r="L187" s="19"/>
      <c r="M187" s="19"/>
      <c r="N187" s="155">
        <v>341</v>
      </c>
      <c r="O187" s="19"/>
      <c r="P187" s="19"/>
      <c r="Q187" s="19"/>
      <c r="R187" s="19"/>
      <c r="S187" s="19"/>
      <c r="T187" s="19"/>
      <c r="U187" s="20"/>
      <c r="V187" s="116">
        <f t="shared" si="1"/>
        <v>560</v>
      </c>
      <c r="W187" s="246"/>
    </row>
    <row r="188" spans="1:33" ht="18.75" customHeight="1">
      <c r="A188" s="270"/>
      <c r="B188" s="256">
        <v>3</v>
      </c>
      <c r="C188" s="238" t="s">
        <v>1131</v>
      </c>
      <c r="D188" s="239"/>
      <c r="E188" s="242" t="s">
        <v>1135</v>
      </c>
      <c r="F188" s="243" t="s">
        <v>300</v>
      </c>
      <c r="G188" s="244"/>
      <c r="H188" s="245"/>
      <c r="I188" s="95"/>
      <c r="J188" s="95"/>
      <c r="K188" s="95">
        <v>350</v>
      </c>
      <c r="L188" s="95"/>
      <c r="M188" s="95"/>
      <c r="N188" s="95">
        <v>550</v>
      </c>
      <c r="O188" s="95"/>
      <c r="P188" s="95"/>
      <c r="Q188" s="95">
        <v>550</v>
      </c>
      <c r="R188" s="95"/>
      <c r="S188" s="95"/>
      <c r="T188" s="95">
        <v>450</v>
      </c>
      <c r="U188" s="96"/>
      <c r="V188" s="116">
        <f t="shared" si="1"/>
        <v>1900</v>
      </c>
      <c r="W188" s="246">
        <f t="shared" ref="W188" si="2">IF(V188=0,"-",V189/V188)</f>
        <v>0.48105263157894734</v>
      </c>
    </row>
    <row r="189" spans="1:33" ht="18.75" customHeight="1">
      <c r="A189" s="270"/>
      <c r="B189" s="256"/>
      <c r="C189" s="240"/>
      <c r="D189" s="241"/>
      <c r="E189" s="242"/>
      <c r="F189" s="247" t="s">
        <v>298</v>
      </c>
      <c r="G189" s="248"/>
      <c r="H189" s="249"/>
      <c r="I189" s="19"/>
      <c r="J189" s="19"/>
      <c r="K189" s="19">
        <v>428</v>
      </c>
      <c r="L189" s="19"/>
      <c r="M189" s="19"/>
      <c r="N189" s="19">
        <v>486</v>
      </c>
      <c r="O189" s="19"/>
      <c r="P189" s="19"/>
      <c r="Q189" s="19"/>
      <c r="R189" s="19"/>
      <c r="S189" s="19"/>
      <c r="T189" s="19"/>
      <c r="U189" s="20"/>
      <c r="V189" s="116">
        <f t="shared" si="1"/>
        <v>914</v>
      </c>
      <c r="W189" s="246"/>
    </row>
    <row r="190" spans="1:33" ht="18.75" customHeight="1">
      <c r="A190" s="270"/>
      <c r="B190" s="256">
        <v>4</v>
      </c>
      <c r="C190" s="238" t="s">
        <v>1132</v>
      </c>
      <c r="D190" s="239"/>
      <c r="E190" s="242" t="s">
        <v>1136</v>
      </c>
      <c r="F190" s="243" t="s">
        <v>300</v>
      </c>
      <c r="G190" s="244"/>
      <c r="H190" s="245"/>
      <c r="I190" s="95"/>
      <c r="J190" s="95"/>
      <c r="K190" s="95"/>
      <c r="L190" s="95"/>
      <c r="M190" s="95"/>
      <c r="N190" s="95">
        <v>1</v>
      </c>
      <c r="O190" s="95"/>
      <c r="P190" s="95"/>
      <c r="Q190" s="95">
        <v>1</v>
      </c>
      <c r="R190" s="95"/>
      <c r="S190" s="95"/>
      <c r="T190" s="95"/>
      <c r="U190" s="96"/>
      <c r="V190" s="116">
        <f t="shared" si="1"/>
        <v>2</v>
      </c>
      <c r="W190" s="246">
        <f t="shared" ref="W190" si="3">IF(V190=0,"-",V191/V190)</f>
        <v>0</v>
      </c>
    </row>
    <row r="191" spans="1:33" ht="18.75" customHeight="1">
      <c r="A191" s="270"/>
      <c r="B191" s="256"/>
      <c r="C191" s="240"/>
      <c r="D191" s="241"/>
      <c r="E191" s="242"/>
      <c r="F191" s="247" t="s">
        <v>298</v>
      </c>
      <c r="G191" s="248"/>
      <c r="H191" s="249"/>
      <c r="I191" s="19"/>
      <c r="J191" s="19"/>
      <c r="K191" s="19"/>
      <c r="L191" s="19"/>
      <c r="M191" s="19"/>
      <c r="N191" s="19">
        <v>0</v>
      </c>
      <c r="O191" s="19"/>
      <c r="P191" s="19"/>
      <c r="Q191" s="19"/>
      <c r="R191" s="19"/>
      <c r="S191" s="19"/>
      <c r="T191" s="19"/>
      <c r="U191" s="20"/>
      <c r="V191" s="116">
        <f t="shared" si="1"/>
        <v>0</v>
      </c>
      <c r="W191" s="246"/>
    </row>
    <row r="192" spans="1:33" ht="18.75" customHeight="1">
      <c r="A192" s="257" t="s">
        <v>32</v>
      </c>
      <c r="B192" s="237">
        <v>1</v>
      </c>
      <c r="C192" s="238" t="s">
        <v>1127</v>
      </c>
      <c r="D192" s="239"/>
      <c r="E192" s="242" t="s">
        <v>1128</v>
      </c>
      <c r="F192" s="243" t="s">
        <v>300</v>
      </c>
      <c r="G192" s="244"/>
      <c r="H192" s="245"/>
      <c r="I192" s="95"/>
      <c r="J192" s="95"/>
      <c r="K192" s="95">
        <v>250</v>
      </c>
      <c r="L192" s="95"/>
      <c r="M192" s="95"/>
      <c r="N192" s="95">
        <v>250</v>
      </c>
      <c r="O192" s="95"/>
      <c r="P192" s="95"/>
      <c r="Q192" s="95">
        <v>250</v>
      </c>
      <c r="R192" s="95"/>
      <c r="S192" s="95"/>
      <c r="T192" s="95">
        <v>250</v>
      </c>
      <c r="U192" s="96"/>
      <c r="V192" s="116">
        <f t="shared" si="1"/>
        <v>1000</v>
      </c>
      <c r="W192" s="246">
        <f>IF(V192=0,"-",V193/V192)</f>
        <v>0.76100000000000001</v>
      </c>
    </row>
    <row r="193" spans="1:23" ht="18.75" customHeight="1">
      <c r="A193" s="257"/>
      <c r="B193" s="237"/>
      <c r="C193" s="240"/>
      <c r="D193" s="241"/>
      <c r="E193" s="242"/>
      <c r="F193" s="247" t="s">
        <v>298</v>
      </c>
      <c r="G193" s="248"/>
      <c r="H193" s="249"/>
      <c r="I193" s="19"/>
      <c r="J193" s="19"/>
      <c r="K193" s="19">
        <v>381</v>
      </c>
      <c r="L193" s="19"/>
      <c r="M193" s="19"/>
      <c r="N193" s="19">
        <v>380</v>
      </c>
      <c r="O193" s="19"/>
      <c r="P193" s="19"/>
      <c r="Q193" s="19"/>
      <c r="R193" s="19"/>
      <c r="S193" s="19"/>
      <c r="T193" s="19"/>
      <c r="U193" s="20"/>
      <c r="V193" s="116">
        <f t="shared" ref="V193:V203" si="4">SUM(I193:T193)</f>
        <v>761</v>
      </c>
      <c r="W193" s="246"/>
    </row>
    <row r="194" spans="1:23" ht="18.75" customHeight="1">
      <c r="A194" s="257" t="s">
        <v>304</v>
      </c>
      <c r="B194" s="237">
        <v>1</v>
      </c>
      <c r="C194" s="238" t="s">
        <v>1116</v>
      </c>
      <c r="D194" s="239"/>
      <c r="E194" s="242" t="s">
        <v>1115</v>
      </c>
      <c r="F194" s="243" t="s">
        <v>300</v>
      </c>
      <c r="G194" s="244"/>
      <c r="H194" s="245"/>
      <c r="I194" s="95"/>
      <c r="J194" s="95"/>
      <c r="K194" s="95">
        <v>1250</v>
      </c>
      <c r="L194" s="95"/>
      <c r="M194" s="95"/>
      <c r="N194" s="95">
        <v>1250</v>
      </c>
      <c r="O194" s="95"/>
      <c r="P194" s="95"/>
      <c r="Q194" s="95">
        <v>1250</v>
      </c>
      <c r="R194" s="95"/>
      <c r="S194" s="95"/>
      <c r="T194" s="95">
        <v>1250</v>
      </c>
      <c r="U194" s="96"/>
      <c r="V194" s="116">
        <f>SUM(I194:T194)</f>
        <v>5000</v>
      </c>
      <c r="W194" s="246">
        <f>IF(V194=0,"-",V195/V194)</f>
        <v>0.46899999999999997</v>
      </c>
    </row>
    <row r="195" spans="1:23" ht="18.75" customHeight="1">
      <c r="A195" s="257"/>
      <c r="B195" s="237"/>
      <c r="C195" s="240"/>
      <c r="D195" s="241"/>
      <c r="E195" s="242"/>
      <c r="F195" s="247" t="s">
        <v>298</v>
      </c>
      <c r="G195" s="248"/>
      <c r="H195" s="249"/>
      <c r="I195" s="19"/>
      <c r="J195" s="19"/>
      <c r="K195" s="154">
        <v>1177</v>
      </c>
      <c r="L195" s="19"/>
      <c r="M195" s="19"/>
      <c r="N195" s="19">
        <v>1168</v>
      </c>
      <c r="O195" s="19"/>
      <c r="P195" s="19"/>
      <c r="Q195" s="19"/>
      <c r="R195" s="19"/>
      <c r="S195" s="19"/>
      <c r="T195" s="19"/>
      <c r="U195" s="20"/>
      <c r="V195" s="116">
        <f t="shared" si="4"/>
        <v>2345</v>
      </c>
      <c r="W195" s="246"/>
    </row>
    <row r="196" spans="1:23" ht="18.75" customHeight="1">
      <c r="A196" s="257"/>
      <c r="B196" s="237">
        <v>2</v>
      </c>
      <c r="C196" s="238" t="s">
        <v>1117</v>
      </c>
      <c r="D196" s="239"/>
      <c r="E196" s="242" t="s">
        <v>1122</v>
      </c>
      <c r="F196" s="243" t="s">
        <v>300</v>
      </c>
      <c r="G196" s="244"/>
      <c r="H196" s="245"/>
      <c r="I196" s="95"/>
      <c r="J196" s="95"/>
      <c r="K196" s="95">
        <v>1</v>
      </c>
      <c r="L196" s="95"/>
      <c r="M196" s="95"/>
      <c r="N196" s="95">
        <v>1</v>
      </c>
      <c r="O196" s="95"/>
      <c r="P196" s="95"/>
      <c r="Q196" s="95">
        <v>1</v>
      </c>
      <c r="R196" s="95"/>
      <c r="S196" s="95"/>
      <c r="T196" s="95">
        <v>1</v>
      </c>
      <c r="U196" s="96"/>
      <c r="V196" s="116">
        <f t="shared" si="4"/>
        <v>4</v>
      </c>
      <c r="W196" s="246">
        <f>IF(V196=0,"-",V197/V196)</f>
        <v>0.5</v>
      </c>
    </row>
    <row r="197" spans="1:23" ht="18.75" customHeight="1">
      <c r="A197" s="257"/>
      <c r="B197" s="237"/>
      <c r="C197" s="240"/>
      <c r="D197" s="241"/>
      <c r="E197" s="242"/>
      <c r="F197" s="247" t="s">
        <v>298</v>
      </c>
      <c r="G197" s="248"/>
      <c r="H197" s="249"/>
      <c r="I197" s="19"/>
      <c r="J197" s="19"/>
      <c r="K197" s="19">
        <v>1</v>
      </c>
      <c r="L197" s="19"/>
      <c r="M197" s="19"/>
      <c r="N197" s="19">
        <v>1</v>
      </c>
      <c r="O197" s="19"/>
      <c r="P197" s="19"/>
      <c r="Q197" s="19"/>
      <c r="R197" s="19"/>
      <c r="S197" s="19"/>
      <c r="T197" s="19"/>
      <c r="U197" s="20"/>
      <c r="V197" s="116">
        <f t="shared" si="4"/>
        <v>2</v>
      </c>
      <c r="W197" s="246"/>
    </row>
    <row r="198" spans="1:23" ht="18.75" customHeight="1">
      <c r="A198" s="257"/>
      <c r="B198" s="237">
        <v>3</v>
      </c>
      <c r="C198" s="238" t="s">
        <v>1118</v>
      </c>
      <c r="D198" s="239"/>
      <c r="E198" s="242" t="s">
        <v>1123</v>
      </c>
      <c r="F198" s="243" t="s">
        <v>300</v>
      </c>
      <c r="G198" s="244"/>
      <c r="H198" s="24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>
        <v>1</v>
      </c>
      <c r="U198" s="96"/>
      <c r="V198" s="116">
        <f t="shared" si="4"/>
        <v>1</v>
      </c>
      <c r="W198" s="246">
        <f>IF(V198=0,"-",V199/V198)</f>
        <v>0</v>
      </c>
    </row>
    <row r="199" spans="1:23" ht="18.75" customHeight="1">
      <c r="A199" s="257"/>
      <c r="B199" s="237"/>
      <c r="C199" s="240"/>
      <c r="D199" s="241"/>
      <c r="E199" s="242"/>
      <c r="F199" s="247" t="s">
        <v>298</v>
      </c>
      <c r="G199" s="248"/>
      <c r="H199" s="24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20"/>
      <c r="V199" s="116">
        <f t="shared" si="4"/>
        <v>0</v>
      </c>
      <c r="W199" s="246"/>
    </row>
    <row r="200" spans="1:23" ht="18.75" customHeight="1">
      <c r="A200" s="257"/>
      <c r="B200" s="237">
        <v>4</v>
      </c>
      <c r="C200" s="238" t="s">
        <v>1119</v>
      </c>
      <c r="D200" s="239"/>
      <c r="E200" s="242" t="s">
        <v>1124</v>
      </c>
      <c r="F200" s="243" t="s">
        <v>300</v>
      </c>
      <c r="G200" s="244"/>
      <c r="H200" s="245"/>
      <c r="I200" s="95"/>
      <c r="J200" s="95"/>
      <c r="K200" s="95">
        <v>1</v>
      </c>
      <c r="L200" s="95"/>
      <c r="M200" s="95"/>
      <c r="N200" s="95">
        <v>1</v>
      </c>
      <c r="O200" s="95"/>
      <c r="P200" s="95"/>
      <c r="Q200" s="95">
        <v>1</v>
      </c>
      <c r="R200" s="95"/>
      <c r="S200" s="95"/>
      <c r="T200" s="95">
        <v>1</v>
      </c>
      <c r="U200" s="96"/>
      <c r="V200" s="116">
        <f t="shared" si="4"/>
        <v>4</v>
      </c>
      <c r="W200" s="246">
        <f>IF(V200=0,"-",V201/V200)</f>
        <v>0.5</v>
      </c>
    </row>
    <row r="201" spans="1:23" ht="18.75" customHeight="1">
      <c r="A201" s="257"/>
      <c r="B201" s="237"/>
      <c r="C201" s="240"/>
      <c r="D201" s="241"/>
      <c r="E201" s="242"/>
      <c r="F201" s="247" t="s">
        <v>298</v>
      </c>
      <c r="G201" s="248"/>
      <c r="H201" s="249"/>
      <c r="I201" s="19"/>
      <c r="J201" s="19"/>
      <c r="K201" s="19">
        <v>1</v>
      </c>
      <c r="L201" s="19"/>
      <c r="M201" s="19"/>
      <c r="N201" s="19">
        <v>1</v>
      </c>
      <c r="O201" s="19"/>
      <c r="P201" s="19"/>
      <c r="Q201" s="19"/>
      <c r="R201" s="19"/>
      <c r="S201" s="19"/>
      <c r="T201" s="19"/>
      <c r="U201" s="20"/>
      <c r="V201" s="116">
        <f t="shared" si="4"/>
        <v>2</v>
      </c>
      <c r="W201" s="246"/>
    </row>
    <row r="202" spans="1:23" ht="18.75" customHeight="1">
      <c r="A202" s="257"/>
      <c r="B202" s="237">
        <v>5</v>
      </c>
      <c r="C202" s="238" t="s">
        <v>1120</v>
      </c>
      <c r="D202" s="239"/>
      <c r="E202" s="242" t="s">
        <v>1125</v>
      </c>
      <c r="F202" s="243" t="s">
        <v>300</v>
      </c>
      <c r="G202" s="244"/>
      <c r="H202" s="24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>
        <v>1</v>
      </c>
      <c r="U202" s="96"/>
      <c r="V202" s="116">
        <f t="shared" si="4"/>
        <v>1</v>
      </c>
      <c r="W202" s="246">
        <f>IF(V202=0,"-",V203/V202)</f>
        <v>0</v>
      </c>
    </row>
    <row r="203" spans="1:23" ht="18.75" customHeight="1">
      <c r="A203" s="257"/>
      <c r="B203" s="237"/>
      <c r="C203" s="240"/>
      <c r="D203" s="241"/>
      <c r="E203" s="242"/>
      <c r="F203" s="247" t="s">
        <v>298</v>
      </c>
      <c r="G203" s="248"/>
      <c r="H203" s="24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20"/>
      <c r="V203" s="116">
        <f t="shared" si="4"/>
        <v>0</v>
      </c>
      <c r="W203" s="246"/>
    </row>
    <row r="204" spans="1:23" ht="18.75" customHeight="1">
      <c r="A204" s="257"/>
      <c r="B204" s="237">
        <v>6</v>
      </c>
      <c r="C204" s="238" t="s">
        <v>1121</v>
      </c>
      <c r="D204" s="239"/>
      <c r="E204" s="242" t="s">
        <v>1126</v>
      </c>
      <c r="F204" s="243" t="s">
        <v>300</v>
      </c>
      <c r="G204" s="244"/>
      <c r="H204" s="245"/>
      <c r="I204" s="95"/>
      <c r="J204" s="95"/>
      <c r="K204" s="95">
        <v>1</v>
      </c>
      <c r="L204" s="95"/>
      <c r="M204" s="95"/>
      <c r="N204" s="95"/>
      <c r="O204" s="95"/>
      <c r="P204" s="95"/>
      <c r="Q204" s="95"/>
      <c r="R204" s="95"/>
      <c r="S204" s="95"/>
      <c r="T204" s="95"/>
      <c r="U204" s="96"/>
      <c r="V204" s="116">
        <f>SUM(I204:T204)</f>
        <v>1</v>
      </c>
      <c r="W204" s="246">
        <f>IF(V204=0,"-",V205/V204)</f>
        <v>1</v>
      </c>
    </row>
    <row r="205" spans="1:23" ht="18.75" customHeight="1">
      <c r="A205" s="257"/>
      <c r="B205" s="237"/>
      <c r="C205" s="240"/>
      <c r="D205" s="241"/>
      <c r="E205" s="242"/>
      <c r="F205" s="247" t="s">
        <v>298</v>
      </c>
      <c r="G205" s="248"/>
      <c r="H205" s="249"/>
      <c r="I205" s="19"/>
      <c r="J205" s="19"/>
      <c r="K205" s="19">
        <v>1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20"/>
      <c r="V205" s="116">
        <f t="shared" ref="V205" si="5">SUM(I205:T205)</f>
        <v>1</v>
      </c>
      <c r="W205" s="246"/>
    </row>
    <row r="206" spans="1:23" ht="33.75" customHeight="1">
      <c r="A206" s="142"/>
      <c r="B206" s="143"/>
      <c r="C206" s="144"/>
      <c r="D206" s="144"/>
      <c r="E206" s="145"/>
      <c r="F206" s="146"/>
      <c r="G206" s="146"/>
      <c r="H206" s="146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8"/>
      <c r="V206" s="149"/>
      <c r="W206" s="150"/>
    </row>
    <row r="207" spans="1:23" ht="34.5" customHeight="1"/>
    <row r="208" spans="1:23" ht="12.75" customHeight="1"/>
    <row r="209" spans="1:23" ht="12.75" customHeight="1">
      <c r="A209" s="255" t="s">
        <v>1068</v>
      </c>
      <c r="B209" s="255"/>
      <c r="C209" s="255"/>
      <c r="D209" s="255"/>
      <c r="E209" s="2"/>
      <c r="F209" s="253" t="s">
        <v>1069</v>
      </c>
      <c r="G209" s="253"/>
      <c r="H209" s="253"/>
      <c r="I209" s="253"/>
      <c r="J209" s="253"/>
      <c r="K209" s="253"/>
      <c r="L209" s="253"/>
      <c r="M209" s="253"/>
      <c r="N209" s="253"/>
      <c r="O209" s="253"/>
      <c r="P209" s="2"/>
      <c r="Q209" s="253" t="s">
        <v>1138</v>
      </c>
      <c r="R209" s="253"/>
      <c r="S209" s="253"/>
      <c r="T209" s="253"/>
      <c r="U209" s="253"/>
      <c r="V209" s="253"/>
      <c r="W209" s="253"/>
    </row>
    <row r="210" spans="1:23" ht="12.75" customHeight="1">
      <c r="A210" s="251" t="s">
        <v>1070</v>
      </c>
      <c r="B210" s="251"/>
      <c r="C210" s="251"/>
      <c r="D210" s="251"/>
      <c r="E210" s="2"/>
      <c r="F210" s="251" t="s">
        <v>1009</v>
      </c>
      <c r="G210" s="251"/>
      <c r="H210" s="251"/>
      <c r="I210" s="251"/>
      <c r="J210" s="251"/>
      <c r="K210" s="251"/>
      <c r="L210" s="251"/>
      <c r="M210" s="251"/>
      <c r="N210" s="251"/>
      <c r="O210" s="251"/>
      <c r="P210" s="2"/>
      <c r="Q210" s="251" t="s">
        <v>1139</v>
      </c>
      <c r="R210" s="251"/>
      <c r="S210" s="251"/>
      <c r="T210" s="251"/>
      <c r="U210" s="251"/>
      <c r="V210" s="251"/>
      <c r="W210" s="251"/>
    </row>
    <row r="211" spans="1:23" ht="63" customHeight="1">
      <c r="A211" s="142"/>
      <c r="B211" s="142"/>
      <c r="C211" s="142"/>
      <c r="D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Q211" s="142"/>
      <c r="R211" s="142"/>
      <c r="S211" s="142"/>
      <c r="T211" s="142"/>
      <c r="U211" s="142"/>
      <c r="V211" s="142" t="s">
        <v>1019</v>
      </c>
      <c r="W211" s="142"/>
    </row>
    <row r="212" spans="1:23">
      <c r="A212" s="252"/>
      <c r="B212" s="252"/>
      <c r="C212" s="252"/>
      <c r="D212" s="252"/>
      <c r="F212" s="253" t="s">
        <v>1071</v>
      </c>
      <c r="G212" s="253"/>
      <c r="H212" s="253"/>
      <c r="I212" s="253"/>
      <c r="J212" s="253"/>
      <c r="K212" s="253"/>
      <c r="L212" s="253"/>
      <c r="M212" s="253"/>
      <c r="N212" s="253"/>
      <c r="O212" s="253"/>
      <c r="Q212" s="254"/>
      <c r="R212" s="254"/>
      <c r="S212" s="254"/>
      <c r="T212" s="254"/>
      <c r="U212" s="254"/>
      <c r="V212" s="254"/>
      <c r="W212" s="254"/>
    </row>
    <row r="213" spans="1:23" ht="28.5" customHeight="1">
      <c r="A213" s="250"/>
      <c r="B213" s="250"/>
      <c r="C213" s="250"/>
      <c r="D213" s="250"/>
      <c r="F213" s="251" t="s">
        <v>1137</v>
      </c>
      <c r="G213" s="251"/>
      <c r="H213" s="251"/>
      <c r="I213" s="251"/>
      <c r="J213" s="251"/>
      <c r="K213" s="251"/>
      <c r="L213" s="251"/>
      <c r="M213" s="251"/>
      <c r="N213" s="251"/>
      <c r="O213" s="251"/>
      <c r="Q213" s="250"/>
      <c r="R213" s="250"/>
      <c r="S213" s="250"/>
      <c r="T213" s="250"/>
      <c r="U213" s="250"/>
      <c r="V213" s="250"/>
      <c r="W213" s="250"/>
    </row>
    <row r="214" spans="1:23" hidden="1"/>
    <row r="215" spans="1:23" hidden="1"/>
    <row r="216" spans="1:23" hidden="1"/>
    <row r="217" spans="1:23" hidden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>
      <c r="A228" s="1">
        <v>1</v>
      </c>
      <c r="B228" s="10" t="s">
        <v>33</v>
      </c>
    </row>
    <row r="229" spans="1:2" hidden="1">
      <c r="A229" s="1">
        <v>2</v>
      </c>
      <c r="B229" s="10" t="s">
        <v>34</v>
      </c>
    </row>
    <row r="230" spans="1:2" hidden="1">
      <c r="A230" s="1">
        <v>3</v>
      </c>
      <c r="B230" s="10" t="s">
        <v>35</v>
      </c>
    </row>
    <row r="231" spans="1:2" hidden="1">
      <c r="A231" s="1">
        <v>4</v>
      </c>
      <c r="B231" s="10" t="s">
        <v>36</v>
      </c>
    </row>
    <row r="232" spans="1:2" hidden="1"/>
    <row r="233" spans="1:2" hidden="1"/>
    <row r="234" spans="1:2" hidden="1">
      <c r="B234" s="1" t="s">
        <v>37</v>
      </c>
    </row>
    <row r="235" spans="1:2" hidden="1">
      <c r="A235" s="1">
        <v>1</v>
      </c>
      <c r="B235" s="1" t="s">
        <v>38</v>
      </c>
    </row>
    <row r="236" spans="1:2" hidden="1">
      <c r="A236" s="1">
        <v>2</v>
      </c>
      <c r="B236" s="1" t="s">
        <v>39</v>
      </c>
    </row>
    <row r="237" spans="1:2" hidden="1">
      <c r="A237" s="1">
        <v>3</v>
      </c>
      <c r="B237" s="1" t="s">
        <v>40</v>
      </c>
    </row>
    <row r="238" spans="1:2" hidden="1">
      <c r="A238" s="1">
        <v>4</v>
      </c>
      <c r="B238" s="1" t="s">
        <v>41</v>
      </c>
    </row>
    <row r="239" spans="1:2" hidden="1"/>
    <row r="240" spans="1:2" hidden="1"/>
    <row r="241" spans="1:2" hidden="1">
      <c r="B241" s="1" t="s">
        <v>42</v>
      </c>
    </row>
    <row r="242" spans="1:2" hidden="1">
      <c r="A242" s="1">
        <v>1.1000000000000001</v>
      </c>
      <c r="B242" s="1" t="s">
        <v>43</v>
      </c>
    </row>
    <row r="243" spans="1:2" hidden="1">
      <c r="A243" s="1">
        <v>1.2</v>
      </c>
      <c r="B243" s="1" t="s">
        <v>44</v>
      </c>
    </row>
    <row r="244" spans="1:2" hidden="1">
      <c r="A244" s="1">
        <v>1.3</v>
      </c>
      <c r="B244" s="1" t="s">
        <v>45</v>
      </c>
    </row>
    <row r="245" spans="1:2" hidden="1">
      <c r="A245" s="1">
        <v>1.4</v>
      </c>
      <c r="B245" s="1" t="s">
        <v>46</v>
      </c>
    </row>
    <row r="246" spans="1:2" hidden="1">
      <c r="A246" s="1">
        <v>1.5</v>
      </c>
      <c r="B246" s="1" t="s">
        <v>47</v>
      </c>
    </row>
    <row r="247" spans="1:2" hidden="1">
      <c r="A247" s="1">
        <v>1.6</v>
      </c>
      <c r="B247" s="1" t="s">
        <v>48</v>
      </c>
    </row>
    <row r="248" spans="1:2" hidden="1">
      <c r="A248" s="1">
        <v>1.7</v>
      </c>
      <c r="B248" s="1" t="s">
        <v>49</v>
      </c>
    </row>
    <row r="249" spans="1:2" hidden="1">
      <c r="A249" s="1">
        <v>1.8</v>
      </c>
      <c r="B249" s="1" t="s">
        <v>50</v>
      </c>
    </row>
    <row r="250" spans="1:2" hidden="1">
      <c r="A250" s="1">
        <v>2.1</v>
      </c>
      <c r="B250" s="1" t="s">
        <v>51</v>
      </c>
    </row>
    <row r="251" spans="1:2" hidden="1">
      <c r="A251" s="1">
        <v>2.2000000000000002</v>
      </c>
      <c r="B251" s="1" t="s">
        <v>52</v>
      </c>
    </row>
    <row r="252" spans="1:2" hidden="1">
      <c r="A252" s="1">
        <v>2.2999999999999998</v>
      </c>
      <c r="B252" s="1" t="s">
        <v>53</v>
      </c>
    </row>
    <row r="253" spans="1:2" hidden="1">
      <c r="A253" s="1">
        <v>2.4</v>
      </c>
      <c r="B253" s="1" t="s">
        <v>54</v>
      </c>
    </row>
    <row r="254" spans="1:2" hidden="1">
      <c r="A254" s="1">
        <v>2.5</v>
      </c>
      <c r="B254" s="1" t="s">
        <v>55</v>
      </c>
    </row>
    <row r="255" spans="1:2" hidden="1">
      <c r="A255" s="1">
        <v>2.6</v>
      </c>
      <c r="B255" s="1" t="s">
        <v>56</v>
      </c>
    </row>
    <row r="256" spans="1:2" hidden="1">
      <c r="A256" s="1">
        <v>2.7</v>
      </c>
      <c r="B256" s="1" t="s">
        <v>57</v>
      </c>
    </row>
    <row r="257" spans="1:2" hidden="1">
      <c r="A257" s="1">
        <v>3.1</v>
      </c>
      <c r="B257" s="1" t="s">
        <v>58</v>
      </c>
    </row>
    <row r="258" spans="1:2" hidden="1">
      <c r="A258" s="1">
        <v>3.2</v>
      </c>
      <c r="B258" s="1" t="s">
        <v>59</v>
      </c>
    </row>
    <row r="259" spans="1:2" hidden="1">
      <c r="A259" s="1">
        <v>3.3</v>
      </c>
      <c r="B259" s="1" t="s">
        <v>60</v>
      </c>
    </row>
    <row r="260" spans="1:2" hidden="1">
      <c r="A260" s="1">
        <v>3.4</v>
      </c>
      <c r="B260" s="1" t="s">
        <v>61</v>
      </c>
    </row>
    <row r="261" spans="1:2" hidden="1">
      <c r="A261" s="1">
        <v>3.5</v>
      </c>
      <c r="B261" s="1" t="s">
        <v>62</v>
      </c>
    </row>
    <row r="262" spans="1:2" hidden="1">
      <c r="A262" s="1">
        <v>3.6</v>
      </c>
      <c r="B262" s="1" t="s">
        <v>63</v>
      </c>
    </row>
    <row r="263" spans="1:2" hidden="1">
      <c r="A263" s="1">
        <v>3.7</v>
      </c>
      <c r="B263" s="1" t="s">
        <v>64</v>
      </c>
    </row>
    <row r="264" spans="1:2" hidden="1">
      <c r="A264" s="1">
        <v>3.8</v>
      </c>
      <c r="B264" s="1" t="s">
        <v>65</v>
      </c>
    </row>
    <row r="265" spans="1:2" hidden="1">
      <c r="A265" s="1">
        <v>3.9</v>
      </c>
      <c r="B265" s="1" t="s">
        <v>66</v>
      </c>
    </row>
    <row r="266" spans="1:2" hidden="1">
      <c r="A266" s="1">
        <v>4.0999999999999996</v>
      </c>
      <c r="B266" s="1" t="s">
        <v>67</v>
      </c>
    </row>
    <row r="267" spans="1:2" hidden="1">
      <c r="A267" s="1">
        <v>4.2</v>
      </c>
      <c r="B267" s="1" t="s">
        <v>68</v>
      </c>
    </row>
    <row r="268" spans="1:2" hidden="1">
      <c r="A268" s="1">
        <v>4.3</v>
      </c>
      <c r="B268" s="1" t="s">
        <v>69</v>
      </c>
    </row>
    <row r="269" spans="1:2" hidden="1">
      <c r="A269" s="1">
        <v>4.4000000000000004</v>
      </c>
      <c r="B269" s="1" t="s">
        <v>70</v>
      </c>
    </row>
    <row r="270" spans="1:2" hidden="1"/>
    <row r="271" spans="1:2" hidden="1"/>
    <row r="272" spans="1:2" hidden="1"/>
    <row r="273" spans="1:2" hidden="1">
      <c r="B273" s="1" t="s">
        <v>71</v>
      </c>
    </row>
    <row r="274" spans="1:2" hidden="1">
      <c r="A274" s="1" t="s">
        <v>72</v>
      </c>
      <c r="B274" s="1" t="s">
        <v>43</v>
      </c>
    </row>
    <row r="275" spans="1:2" hidden="1">
      <c r="A275" s="1" t="s">
        <v>73</v>
      </c>
      <c r="B275" s="1" t="s">
        <v>74</v>
      </c>
    </row>
    <row r="276" spans="1:2" hidden="1">
      <c r="A276" s="1" t="s">
        <v>75</v>
      </c>
      <c r="B276" s="1" t="s">
        <v>76</v>
      </c>
    </row>
    <row r="277" spans="1:2" hidden="1">
      <c r="A277" s="1" t="s">
        <v>77</v>
      </c>
      <c r="B277" s="1" t="s">
        <v>78</v>
      </c>
    </row>
    <row r="278" spans="1:2" hidden="1">
      <c r="A278" s="1" t="s">
        <v>79</v>
      </c>
      <c r="B278" s="1" t="s">
        <v>80</v>
      </c>
    </row>
    <row r="279" spans="1:2" hidden="1">
      <c r="A279" s="1" t="s">
        <v>81</v>
      </c>
      <c r="B279" s="1" t="s">
        <v>82</v>
      </c>
    </row>
    <row r="280" spans="1:2" hidden="1">
      <c r="A280" s="1" t="s">
        <v>83</v>
      </c>
      <c r="B280" s="1" t="s">
        <v>84</v>
      </c>
    </row>
    <row r="281" spans="1:2" hidden="1">
      <c r="A281" s="1" t="s">
        <v>85</v>
      </c>
      <c r="B281" s="1" t="s">
        <v>86</v>
      </c>
    </row>
    <row r="282" spans="1:2" hidden="1">
      <c r="A282" s="1" t="s">
        <v>87</v>
      </c>
      <c r="B282" s="1" t="s">
        <v>88</v>
      </c>
    </row>
    <row r="283" spans="1:2" hidden="1">
      <c r="A283" s="1" t="s">
        <v>89</v>
      </c>
      <c r="B283" s="1" t="s">
        <v>90</v>
      </c>
    </row>
    <row r="284" spans="1:2" hidden="1">
      <c r="A284" s="1" t="s">
        <v>91</v>
      </c>
      <c r="B284" s="1" t="s">
        <v>92</v>
      </c>
    </row>
    <row r="285" spans="1:2" hidden="1">
      <c r="A285" s="1" t="s">
        <v>93</v>
      </c>
      <c r="B285" s="1" t="s">
        <v>94</v>
      </c>
    </row>
    <row r="286" spans="1:2" hidden="1">
      <c r="A286" s="1" t="s">
        <v>95</v>
      </c>
      <c r="B286" s="1" t="s">
        <v>96</v>
      </c>
    </row>
    <row r="287" spans="1:2" hidden="1">
      <c r="A287" s="1" t="s">
        <v>97</v>
      </c>
      <c r="B287" s="1" t="s">
        <v>98</v>
      </c>
    </row>
    <row r="288" spans="1:2" hidden="1">
      <c r="A288" s="1" t="s">
        <v>99</v>
      </c>
      <c r="B288" s="1" t="s">
        <v>100</v>
      </c>
    </row>
    <row r="289" spans="1:2" hidden="1">
      <c r="A289" s="1" t="s">
        <v>101</v>
      </c>
      <c r="B289" s="1" t="s">
        <v>46</v>
      </c>
    </row>
    <row r="290" spans="1:2" hidden="1">
      <c r="A290" s="1" t="s">
        <v>102</v>
      </c>
      <c r="B290" s="1" t="s">
        <v>103</v>
      </c>
    </row>
    <row r="291" spans="1:2" hidden="1">
      <c r="A291" s="1" t="s">
        <v>104</v>
      </c>
      <c r="B291" s="1" t="s">
        <v>105</v>
      </c>
    </row>
    <row r="292" spans="1:2" hidden="1">
      <c r="A292" s="1" t="s">
        <v>106</v>
      </c>
      <c r="B292" s="1" t="s">
        <v>107</v>
      </c>
    </row>
    <row r="293" spans="1:2" hidden="1">
      <c r="A293" s="1" t="s">
        <v>108</v>
      </c>
      <c r="B293" s="1" t="s">
        <v>109</v>
      </c>
    </row>
    <row r="294" spans="1:2" hidden="1">
      <c r="A294" s="1" t="s">
        <v>110</v>
      </c>
      <c r="B294" s="1" t="s">
        <v>111</v>
      </c>
    </row>
    <row r="295" spans="1:2" hidden="1">
      <c r="A295" s="1" t="s">
        <v>112</v>
      </c>
      <c r="B295" s="1" t="s">
        <v>113</v>
      </c>
    </row>
    <row r="296" spans="1:2" hidden="1">
      <c r="A296" s="1" t="s">
        <v>114</v>
      </c>
      <c r="B296" s="1" t="s">
        <v>115</v>
      </c>
    </row>
    <row r="297" spans="1:2" hidden="1">
      <c r="A297" s="1" t="s">
        <v>116</v>
      </c>
      <c r="B297" s="1" t="s">
        <v>117</v>
      </c>
    </row>
    <row r="298" spans="1:2" hidden="1">
      <c r="A298" s="1" t="s">
        <v>118</v>
      </c>
      <c r="B298" s="1" t="s">
        <v>119</v>
      </c>
    </row>
    <row r="299" spans="1:2" hidden="1">
      <c r="A299" s="1" t="s">
        <v>120</v>
      </c>
      <c r="B299" s="1" t="s">
        <v>121</v>
      </c>
    </row>
    <row r="300" spans="1:2" hidden="1">
      <c r="A300" s="1" t="s">
        <v>122</v>
      </c>
      <c r="B300" s="1" t="s">
        <v>123</v>
      </c>
    </row>
    <row r="301" spans="1:2" hidden="1">
      <c r="A301" s="1" t="s">
        <v>124</v>
      </c>
      <c r="B301" s="1" t="s">
        <v>125</v>
      </c>
    </row>
    <row r="302" spans="1:2" hidden="1">
      <c r="A302" s="1" t="s">
        <v>126</v>
      </c>
      <c r="B302" s="1" t="s">
        <v>127</v>
      </c>
    </row>
    <row r="303" spans="1:2" hidden="1">
      <c r="A303" s="1" t="s">
        <v>128</v>
      </c>
      <c r="B303" s="1" t="s">
        <v>100</v>
      </c>
    </row>
    <row r="304" spans="1:2" hidden="1">
      <c r="A304" s="1" t="s">
        <v>129</v>
      </c>
      <c r="B304" s="1" t="s">
        <v>130</v>
      </c>
    </row>
    <row r="305" spans="1:2" hidden="1">
      <c r="A305" s="1" t="s">
        <v>131</v>
      </c>
      <c r="B305" s="1" t="s">
        <v>132</v>
      </c>
    </row>
    <row r="306" spans="1:2" hidden="1">
      <c r="A306" s="1" t="s">
        <v>133</v>
      </c>
      <c r="B306" s="1" t="s">
        <v>134</v>
      </c>
    </row>
    <row r="307" spans="1:2" hidden="1">
      <c r="A307" s="1" t="s">
        <v>135</v>
      </c>
      <c r="B307" s="1" t="s">
        <v>136</v>
      </c>
    </row>
    <row r="308" spans="1:2" hidden="1">
      <c r="A308" s="1" t="s">
        <v>137</v>
      </c>
      <c r="B308" s="1" t="s">
        <v>138</v>
      </c>
    </row>
    <row r="309" spans="1:2" hidden="1">
      <c r="A309" s="1" t="s">
        <v>139</v>
      </c>
      <c r="B309" s="1" t="s">
        <v>140</v>
      </c>
    </row>
    <row r="310" spans="1:2" hidden="1">
      <c r="A310" s="1" t="s">
        <v>141</v>
      </c>
      <c r="B310" s="1" t="s">
        <v>142</v>
      </c>
    </row>
    <row r="311" spans="1:2" hidden="1">
      <c r="A311" s="1" t="s">
        <v>143</v>
      </c>
      <c r="B311" s="1" t="s">
        <v>144</v>
      </c>
    </row>
    <row r="312" spans="1:2" hidden="1">
      <c r="A312" s="1" t="s">
        <v>145</v>
      </c>
      <c r="B312" s="1" t="s">
        <v>146</v>
      </c>
    </row>
    <row r="313" spans="1:2" hidden="1">
      <c r="A313" s="1" t="s">
        <v>147</v>
      </c>
      <c r="B313" s="1" t="s">
        <v>148</v>
      </c>
    </row>
    <row r="314" spans="1:2" hidden="1">
      <c r="A314" s="1" t="s">
        <v>149</v>
      </c>
      <c r="B314" s="1" t="s">
        <v>150</v>
      </c>
    </row>
    <row r="315" spans="1:2" hidden="1">
      <c r="A315" s="1" t="s">
        <v>151</v>
      </c>
      <c r="B315" s="1" t="s">
        <v>152</v>
      </c>
    </row>
    <row r="316" spans="1:2" hidden="1">
      <c r="A316" s="1" t="s">
        <v>153</v>
      </c>
      <c r="B316" s="1" t="s">
        <v>154</v>
      </c>
    </row>
    <row r="317" spans="1:2" hidden="1">
      <c r="A317" s="1" t="s">
        <v>155</v>
      </c>
      <c r="B317" s="1" t="s">
        <v>156</v>
      </c>
    </row>
    <row r="318" spans="1:2" hidden="1">
      <c r="A318" s="1" t="s">
        <v>157</v>
      </c>
      <c r="B318" s="1" t="s">
        <v>158</v>
      </c>
    </row>
    <row r="319" spans="1:2" hidden="1">
      <c r="A319" s="1" t="s">
        <v>159</v>
      </c>
      <c r="B319" s="1" t="s">
        <v>160</v>
      </c>
    </row>
    <row r="320" spans="1:2" hidden="1">
      <c r="A320" s="1" t="s">
        <v>161</v>
      </c>
      <c r="B320" s="1" t="s">
        <v>162</v>
      </c>
    </row>
    <row r="321" spans="1:2" hidden="1">
      <c r="A321" s="1" t="s">
        <v>163</v>
      </c>
      <c r="B321" s="1" t="s">
        <v>164</v>
      </c>
    </row>
    <row r="322" spans="1:2" hidden="1">
      <c r="A322" s="1" t="s">
        <v>165</v>
      </c>
      <c r="B322" s="1" t="s">
        <v>166</v>
      </c>
    </row>
    <row r="323" spans="1:2" hidden="1">
      <c r="A323" s="1" t="s">
        <v>167</v>
      </c>
      <c r="B323" s="1" t="s">
        <v>168</v>
      </c>
    </row>
    <row r="324" spans="1:2" hidden="1">
      <c r="A324" s="1" t="s">
        <v>169</v>
      </c>
      <c r="B324" s="1" t="s">
        <v>170</v>
      </c>
    </row>
    <row r="325" spans="1:2" hidden="1">
      <c r="A325" s="1" t="s">
        <v>171</v>
      </c>
      <c r="B325" s="1" t="s">
        <v>172</v>
      </c>
    </row>
    <row r="326" spans="1:2" hidden="1">
      <c r="A326" s="1" t="s">
        <v>173</v>
      </c>
      <c r="B326" s="1" t="s">
        <v>174</v>
      </c>
    </row>
    <row r="327" spans="1:2" hidden="1">
      <c r="A327" s="1" t="s">
        <v>175</v>
      </c>
      <c r="B327" s="1" t="s">
        <v>176</v>
      </c>
    </row>
    <row r="328" spans="1:2" hidden="1">
      <c r="A328" s="1" t="s">
        <v>177</v>
      </c>
      <c r="B328" s="1" t="s">
        <v>178</v>
      </c>
    </row>
    <row r="329" spans="1:2" hidden="1">
      <c r="A329" s="1" t="s">
        <v>179</v>
      </c>
      <c r="B329" s="1" t="s">
        <v>180</v>
      </c>
    </row>
    <row r="330" spans="1:2" hidden="1">
      <c r="A330" s="1" t="s">
        <v>181</v>
      </c>
      <c r="B330" s="1" t="s">
        <v>182</v>
      </c>
    </row>
    <row r="331" spans="1:2" hidden="1">
      <c r="A331" s="1" t="s">
        <v>183</v>
      </c>
      <c r="B331" s="1" t="s">
        <v>184</v>
      </c>
    </row>
    <row r="332" spans="1:2" hidden="1">
      <c r="A332" s="1" t="s">
        <v>185</v>
      </c>
      <c r="B332" s="1" t="s">
        <v>186</v>
      </c>
    </row>
    <row r="333" spans="1:2" hidden="1">
      <c r="A333" s="1" t="s">
        <v>187</v>
      </c>
      <c r="B333" s="1" t="s">
        <v>188</v>
      </c>
    </row>
    <row r="334" spans="1:2" hidden="1">
      <c r="A334" s="1" t="s">
        <v>189</v>
      </c>
      <c r="B334" s="1" t="s">
        <v>190</v>
      </c>
    </row>
    <row r="335" spans="1:2" hidden="1">
      <c r="A335" s="1" t="s">
        <v>191</v>
      </c>
      <c r="B335" s="1" t="s">
        <v>192</v>
      </c>
    </row>
    <row r="336" spans="1:2" hidden="1">
      <c r="A336" s="1" t="s">
        <v>193</v>
      </c>
      <c r="B336" s="1" t="s">
        <v>194</v>
      </c>
    </row>
    <row r="337" spans="1:2" hidden="1">
      <c r="A337" s="1" t="s">
        <v>195</v>
      </c>
      <c r="B337" s="1" t="s">
        <v>196</v>
      </c>
    </row>
    <row r="338" spans="1:2" hidden="1">
      <c r="A338" s="1" t="s">
        <v>197</v>
      </c>
      <c r="B338" s="1" t="s">
        <v>198</v>
      </c>
    </row>
    <row r="339" spans="1:2" hidden="1">
      <c r="A339" s="1" t="s">
        <v>199</v>
      </c>
      <c r="B339" s="1" t="s">
        <v>200</v>
      </c>
    </row>
    <row r="340" spans="1:2" hidden="1">
      <c r="A340" s="1" t="s">
        <v>201</v>
      </c>
      <c r="B340" s="1" t="s">
        <v>202</v>
      </c>
    </row>
    <row r="341" spans="1:2" hidden="1">
      <c r="A341" s="1" t="s">
        <v>203</v>
      </c>
      <c r="B341" s="1" t="s">
        <v>204</v>
      </c>
    </row>
    <row r="342" spans="1:2" hidden="1">
      <c r="A342" s="1" t="s">
        <v>205</v>
      </c>
      <c r="B342" s="1" t="s">
        <v>206</v>
      </c>
    </row>
    <row r="343" spans="1:2" hidden="1">
      <c r="A343" s="1" t="s">
        <v>207</v>
      </c>
      <c r="B343" s="1" t="s">
        <v>208</v>
      </c>
    </row>
    <row r="344" spans="1:2" hidden="1">
      <c r="A344" s="1" t="s">
        <v>209</v>
      </c>
      <c r="B344" s="1" t="s">
        <v>210</v>
      </c>
    </row>
    <row r="345" spans="1:2" hidden="1">
      <c r="A345" s="1" t="s">
        <v>211</v>
      </c>
      <c r="B345" s="1" t="s">
        <v>212</v>
      </c>
    </row>
    <row r="346" spans="1:2" hidden="1">
      <c r="A346" s="1" t="s">
        <v>213</v>
      </c>
      <c r="B346" s="1" t="s">
        <v>214</v>
      </c>
    </row>
    <row r="347" spans="1:2" hidden="1">
      <c r="A347" s="1" t="s">
        <v>215</v>
      </c>
      <c r="B347" s="1" t="s">
        <v>216</v>
      </c>
    </row>
    <row r="348" spans="1:2" hidden="1">
      <c r="A348" s="1" t="s">
        <v>217</v>
      </c>
      <c r="B348" s="1" t="s">
        <v>218</v>
      </c>
    </row>
    <row r="349" spans="1:2" hidden="1">
      <c r="A349" s="1" t="s">
        <v>219</v>
      </c>
      <c r="B349" s="1" t="s">
        <v>220</v>
      </c>
    </row>
    <row r="350" spans="1:2" hidden="1">
      <c r="A350" s="1" t="s">
        <v>221</v>
      </c>
      <c r="B350" s="1" t="s">
        <v>222</v>
      </c>
    </row>
    <row r="351" spans="1:2" hidden="1">
      <c r="A351" s="1" t="s">
        <v>223</v>
      </c>
      <c r="B351" s="1" t="s">
        <v>224</v>
      </c>
    </row>
    <row r="352" spans="1:2" hidden="1">
      <c r="A352" s="1" t="s">
        <v>225</v>
      </c>
      <c r="B352" s="1" t="s">
        <v>226</v>
      </c>
    </row>
    <row r="353" spans="1:2" hidden="1">
      <c r="A353" s="1" t="s">
        <v>227</v>
      </c>
      <c r="B353" s="1" t="s">
        <v>228</v>
      </c>
    </row>
    <row r="354" spans="1:2" hidden="1">
      <c r="A354" s="1" t="s">
        <v>229</v>
      </c>
      <c r="B354" s="1" t="s">
        <v>230</v>
      </c>
    </row>
    <row r="355" spans="1:2" hidden="1">
      <c r="A355" s="1" t="s">
        <v>231</v>
      </c>
      <c r="B355" s="1" t="s">
        <v>232</v>
      </c>
    </row>
    <row r="356" spans="1:2" hidden="1">
      <c r="A356" s="1" t="s">
        <v>233</v>
      </c>
      <c r="B356" s="1" t="s">
        <v>234</v>
      </c>
    </row>
    <row r="357" spans="1:2" hidden="1">
      <c r="A357" s="1" t="s">
        <v>235</v>
      </c>
      <c r="B357" s="1" t="s">
        <v>236</v>
      </c>
    </row>
    <row r="358" spans="1:2" hidden="1">
      <c r="A358" s="1" t="s">
        <v>237</v>
      </c>
      <c r="B358" s="1" t="s">
        <v>238</v>
      </c>
    </row>
    <row r="359" spans="1:2" hidden="1">
      <c r="A359" s="1" t="s">
        <v>239</v>
      </c>
      <c r="B359" s="1" t="s">
        <v>240</v>
      </c>
    </row>
    <row r="360" spans="1:2" hidden="1">
      <c r="A360" s="1" t="s">
        <v>241</v>
      </c>
      <c r="B360" s="1" t="s">
        <v>242</v>
      </c>
    </row>
    <row r="361" spans="1:2" hidden="1">
      <c r="A361" s="1" t="s">
        <v>243</v>
      </c>
      <c r="B361" s="1" t="s">
        <v>244</v>
      </c>
    </row>
    <row r="362" spans="1:2" hidden="1">
      <c r="A362" s="1" t="s">
        <v>245</v>
      </c>
      <c r="B362" s="1" t="s">
        <v>246</v>
      </c>
    </row>
    <row r="363" spans="1:2" hidden="1">
      <c r="A363" s="1" t="s">
        <v>247</v>
      </c>
      <c r="B363" s="1" t="s">
        <v>248</v>
      </c>
    </row>
    <row r="364" spans="1:2" hidden="1">
      <c r="A364" s="1" t="s">
        <v>249</v>
      </c>
      <c r="B364" s="1" t="s">
        <v>250</v>
      </c>
    </row>
    <row r="365" spans="1:2" hidden="1">
      <c r="A365" s="1" t="s">
        <v>251</v>
      </c>
      <c r="B365" s="1" t="s">
        <v>252</v>
      </c>
    </row>
    <row r="366" spans="1:2" hidden="1">
      <c r="A366" s="1" t="s">
        <v>253</v>
      </c>
      <c r="B366" s="1" t="s">
        <v>254</v>
      </c>
    </row>
    <row r="367" spans="1:2" hidden="1">
      <c r="A367" s="1" t="s">
        <v>255</v>
      </c>
      <c r="B367" s="1" t="s">
        <v>256</v>
      </c>
    </row>
    <row r="368" spans="1:2" hidden="1">
      <c r="A368" s="1" t="s">
        <v>257</v>
      </c>
      <c r="B368" s="1" t="s">
        <v>258</v>
      </c>
    </row>
    <row r="369" spans="1:2" hidden="1">
      <c r="A369" s="1" t="s">
        <v>259</v>
      </c>
      <c r="B369" s="1" t="s">
        <v>260</v>
      </c>
    </row>
    <row r="370" spans="1:2" hidden="1">
      <c r="A370" s="1" t="s">
        <v>261</v>
      </c>
      <c r="B370" s="1" t="s">
        <v>262</v>
      </c>
    </row>
    <row r="371" spans="1:2" hidden="1">
      <c r="A371" s="1" t="s">
        <v>263</v>
      </c>
      <c r="B371" s="1" t="s">
        <v>264</v>
      </c>
    </row>
    <row r="372" spans="1:2" hidden="1">
      <c r="A372" s="1" t="s">
        <v>265</v>
      </c>
      <c r="B372" s="1" t="s">
        <v>266</v>
      </c>
    </row>
    <row r="373" spans="1:2" hidden="1">
      <c r="A373" s="1" t="s">
        <v>267</v>
      </c>
      <c r="B373" s="1" t="s">
        <v>268</v>
      </c>
    </row>
    <row r="374" spans="1:2" hidden="1">
      <c r="A374" s="1" t="s">
        <v>269</v>
      </c>
      <c r="B374" s="1" t="s">
        <v>270</v>
      </c>
    </row>
    <row r="375" spans="1:2" hidden="1">
      <c r="A375" s="1" t="s">
        <v>271</v>
      </c>
      <c r="B375" s="1" t="s">
        <v>272</v>
      </c>
    </row>
    <row r="376" spans="1:2" hidden="1">
      <c r="A376" s="1" t="s">
        <v>273</v>
      </c>
      <c r="B376" s="1" t="s">
        <v>274</v>
      </c>
    </row>
    <row r="377" spans="1:2" hidden="1">
      <c r="A377" s="1" t="s">
        <v>275</v>
      </c>
      <c r="B377" s="1" t="s">
        <v>276</v>
      </c>
    </row>
    <row r="378" spans="1:2" hidden="1">
      <c r="A378" s="1" t="s">
        <v>277</v>
      </c>
      <c r="B378" s="1" t="s">
        <v>278</v>
      </c>
    </row>
    <row r="379" spans="1:2" hidden="1">
      <c r="A379" s="1" t="s">
        <v>279</v>
      </c>
      <c r="B379" s="1" t="s">
        <v>280</v>
      </c>
    </row>
    <row r="380" spans="1:2" hidden="1">
      <c r="A380" s="1" t="s">
        <v>281</v>
      </c>
      <c r="B380" s="1" t="s">
        <v>282</v>
      </c>
    </row>
    <row r="381" spans="1:2" hidden="1">
      <c r="A381" s="1" t="s">
        <v>283</v>
      </c>
      <c r="B381" s="1" t="s">
        <v>284</v>
      </c>
    </row>
    <row r="382" spans="1:2" hidden="1">
      <c r="A382" s="1" t="s">
        <v>285</v>
      </c>
      <c r="B382" s="1" t="s">
        <v>286</v>
      </c>
    </row>
    <row r="383" spans="1:2" hidden="1">
      <c r="A383" s="1" t="s">
        <v>287</v>
      </c>
      <c r="B383" s="1" t="s">
        <v>288</v>
      </c>
    </row>
    <row r="384" spans="1:2" hidden="1">
      <c r="A384" s="1" t="s">
        <v>289</v>
      </c>
      <c r="B384" s="1" t="s">
        <v>290</v>
      </c>
    </row>
    <row r="385" spans="3:5" hidden="1"/>
    <row r="386" spans="3:5" hidden="1"/>
    <row r="387" spans="3:5" hidden="1"/>
    <row r="388" spans="3:5" hidden="1">
      <c r="C388" s="1" t="s">
        <v>291</v>
      </c>
      <c r="D388" s="1" t="s">
        <v>292</v>
      </c>
      <c r="E388" s="1" t="s">
        <v>293</v>
      </c>
    </row>
    <row r="389" spans="3:5" hidden="1">
      <c r="C389" s="1" t="s">
        <v>306</v>
      </c>
      <c r="D389" s="1" t="s">
        <v>294</v>
      </c>
      <c r="E389" s="1" t="s">
        <v>295</v>
      </c>
    </row>
    <row r="390" spans="3:5" hidden="1">
      <c r="C390" s="1" t="s">
        <v>305</v>
      </c>
      <c r="E390" s="1" t="s">
        <v>296</v>
      </c>
    </row>
    <row r="391" spans="3:5" hidden="1">
      <c r="E391" s="1" t="s">
        <v>297</v>
      </c>
    </row>
    <row r="392" spans="3:5" hidden="1"/>
    <row r="393" spans="3:5" hidden="1"/>
    <row r="394" spans="3:5" hidden="1"/>
    <row r="395" spans="3:5" hidden="1"/>
    <row r="396" spans="3:5" hidden="1"/>
    <row r="397" spans="3:5" hidden="1">
      <c r="C397" s="1" t="s">
        <v>316</v>
      </c>
    </row>
    <row r="398" spans="3:5" hidden="1">
      <c r="C398" s="1" t="s">
        <v>317</v>
      </c>
    </row>
    <row r="399" spans="3:5" hidden="1">
      <c r="C399" s="1" t="s">
        <v>318</v>
      </c>
    </row>
    <row r="400" spans="3:5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O134:O135 G135 Q162 G160 O160 F178 O163:O164 G164 F149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48:T49 I53:T54 I79:T80 I84:T85 I110:T111 I115:T116 I144:T145 I173:T174 I139:T140 I168:T169" name="FIN_6"/>
    <protectedRange sqref="D79:E80 D139:E140 D168:E169 D48:E49 D110:E111" name="FIN_7"/>
    <protectedRange sqref="D53:E54 D84:E85 D115:E116 D144:E145 D173:E174" name="FIN_8"/>
    <protectedRange sqref="A28" name="FIN_3_1"/>
  </protectedRanges>
  <dataConsolidate/>
  <mergeCells count="397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92:A193"/>
    <mergeCell ref="A194:A205"/>
    <mergeCell ref="A184:A187"/>
    <mergeCell ref="B184:B185"/>
    <mergeCell ref="C184:D185"/>
    <mergeCell ref="E184:E185"/>
    <mergeCell ref="F184:H184"/>
    <mergeCell ref="A180:W180"/>
    <mergeCell ref="A182:A183"/>
    <mergeCell ref="B182:D183"/>
    <mergeCell ref="E182:E183"/>
    <mergeCell ref="F182:T182"/>
    <mergeCell ref="V182:V183"/>
    <mergeCell ref="W182:W183"/>
    <mergeCell ref="W184:W185"/>
    <mergeCell ref="F185:H185"/>
    <mergeCell ref="B186:B187"/>
    <mergeCell ref="C186:D187"/>
    <mergeCell ref="E186:E187"/>
    <mergeCell ref="F186:H186"/>
    <mergeCell ref="W186:W187"/>
    <mergeCell ref="F187:H187"/>
    <mergeCell ref="F183:H183"/>
    <mergeCell ref="A188:A191"/>
    <mergeCell ref="B188:B189"/>
    <mergeCell ref="C188:D189"/>
    <mergeCell ref="E188:E189"/>
    <mergeCell ref="F188:H188"/>
    <mergeCell ref="W188:W189"/>
    <mergeCell ref="F189:H189"/>
    <mergeCell ref="B190:B191"/>
    <mergeCell ref="C190:D191"/>
    <mergeCell ref="E190:E191"/>
    <mergeCell ref="F190:H190"/>
    <mergeCell ref="W190:W191"/>
    <mergeCell ref="F191:H191"/>
    <mergeCell ref="B192:B193"/>
    <mergeCell ref="C192:D193"/>
    <mergeCell ref="E192:E193"/>
    <mergeCell ref="F192:H192"/>
    <mergeCell ref="W192:W193"/>
    <mergeCell ref="F193:H193"/>
    <mergeCell ref="F196:H196"/>
    <mergeCell ref="W196:W197"/>
    <mergeCell ref="F197:H197"/>
    <mergeCell ref="B198:B199"/>
    <mergeCell ref="C198:D199"/>
    <mergeCell ref="E198:E199"/>
    <mergeCell ref="F198:H198"/>
    <mergeCell ref="W198:W199"/>
    <mergeCell ref="F199:H199"/>
    <mergeCell ref="B194:B195"/>
    <mergeCell ref="C194:D195"/>
    <mergeCell ref="E194:E195"/>
    <mergeCell ref="F194:H194"/>
    <mergeCell ref="W194:W195"/>
    <mergeCell ref="F195:H195"/>
    <mergeCell ref="B196:B197"/>
    <mergeCell ref="C196:D197"/>
    <mergeCell ref="E196:E197"/>
    <mergeCell ref="B202:B203"/>
    <mergeCell ref="C202:D203"/>
    <mergeCell ref="E202:E203"/>
    <mergeCell ref="F202:H202"/>
    <mergeCell ref="W202:W203"/>
    <mergeCell ref="F203:H203"/>
    <mergeCell ref="B200:B201"/>
    <mergeCell ref="C200:D201"/>
    <mergeCell ref="E200:E201"/>
    <mergeCell ref="F200:H200"/>
    <mergeCell ref="W200:W201"/>
    <mergeCell ref="F201:H201"/>
    <mergeCell ref="B204:B205"/>
    <mergeCell ref="C204:D205"/>
    <mergeCell ref="E204:E205"/>
    <mergeCell ref="F204:H204"/>
    <mergeCell ref="W204:W205"/>
    <mergeCell ref="F205:H205"/>
    <mergeCell ref="A213:D213"/>
    <mergeCell ref="F213:O213"/>
    <mergeCell ref="Q213:W213"/>
    <mergeCell ref="A212:D212"/>
    <mergeCell ref="F212:O212"/>
    <mergeCell ref="Q212:W212"/>
    <mergeCell ref="A209:D209"/>
    <mergeCell ref="F209:O209"/>
    <mergeCell ref="Q209:W209"/>
    <mergeCell ref="A210:D210"/>
    <mergeCell ref="F210:O210"/>
    <mergeCell ref="Q210:W210"/>
  </mergeCells>
  <conditionalFormatting sqref="Y48:Y49">
    <cfRule type="cellIs" dxfId="29" priority="84" operator="equal">
      <formula>"Incorrecto existen números que no son fijos"</formula>
    </cfRule>
  </conditionalFormatting>
  <conditionalFormatting sqref="Y53:Y54">
    <cfRule type="cellIs" dxfId="28" priority="83" operator="equal">
      <formula>"Incorrecto existen números que no son fijos"</formula>
    </cfRule>
  </conditionalFormatting>
  <conditionalFormatting sqref="Y84:Y85">
    <cfRule type="cellIs" dxfId="27" priority="77" operator="equal">
      <formula>"Incorrecto existen números que no son fijos"</formula>
    </cfRule>
  </conditionalFormatting>
  <conditionalFormatting sqref="Y79:Y80">
    <cfRule type="cellIs" dxfId="26" priority="78" operator="equal">
      <formula>"Incorrecto existen números que no son fijos"</formula>
    </cfRule>
  </conditionalFormatting>
  <conditionalFormatting sqref="Y110:Y111">
    <cfRule type="cellIs" dxfId="25" priority="72" operator="equal">
      <formula>"Incorrecto existen números que no son fijos"</formula>
    </cfRule>
  </conditionalFormatting>
  <conditionalFormatting sqref="Y115:Y116">
    <cfRule type="cellIs" dxfId="24" priority="71" operator="equal">
      <formula>"Incorrecto existen números que no son fijos"</formula>
    </cfRule>
  </conditionalFormatting>
  <conditionalFormatting sqref="Y139:Y140">
    <cfRule type="cellIs" dxfId="23" priority="66" operator="equal">
      <formula>"Incorrecto existen números que no son fijos"</formula>
    </cfRule>
  </conditionalFormatting>
  <conditionalFormatting sqref="Y144:Y145">
    <cfRule type="cellIs" dxfId="22" priority="65" operator="equal">
      <formula>"Incorrecto existen números que no son fijos"</formula>
    </cfRule>
  </conditionalFormatting>
  <conditionalFormatting sqref="Y168:Y169">
    <cfRule type="cellIs" dxfId="21" priority="60" operator="equal">
      <formula>"Incorrecto existen números que no son fijos"</formula>
    </cfRule>
  </conditionalFormatting>
  <conditionalFormatting sqref="Y173:Y174">
    <cfRule type="cellIs" dxfId="20" priority="59" operator="equal">
      <formula>"Incorrecto existen números que no son fijos"</formula>
    </cfRule>
  </conditionalFormatting>
  <conditionalFormatting sqref="W48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3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10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5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9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4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8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3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" xr:uid="{00000000-0002-0000-0800-000000000000}">
      <formula1>"Estratégico, Gestión"</formula1>
    </dataValidation>
    <dataValidation type="list" allowBlank="1" showInputMessage="1" showErrorMessage="1" sqref="C37 W36 C68 W67 W38 C99 W98 W69 C128 W127 W100 C157 W156 W129 W158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4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59" max="22" man="1"/>
    <brk id="119" max="22" man="1"/>
    <brk id="177" max="22" man="1"/>
  </rowBreaks>
  <ignoredErrors>
    <ignoredError sqref="V19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1041</v>
      </c>
      <c r="C1" s="138" t="s">
        <v>1044</v>
      </c>
    </row>
    <row r="2" spans="1:3" ht="15.75" thickBot="1">
      <c r="A2" s="137" t="s">
        <v>1042</v>
      </c>
      <c r="C2" s="138" t="s">
        <v>1045</v>
      </c>
    </row>
    <row r="3" spans="1:3" ht="15.75" thickBot="1">
      <c r="A3" s="326" t="s">
        <v>1043</v>
      </c>
      <c r="C3" s="138" t="s">
        <v>1046</v>
      </c>
    </row>
    <row r="4" spans="1:3" ht="15.75" thickBot="1">
      <c r="A4" s="327"/>
      <c r="C4" s="139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13</vt:lpstr>
      <vt:lpstr>Hoja2</vt:lpstr>
      <vt:lpstr>'Instructivo de llenado-Formato'!Área_de_impresión</vt:lpstr>
      <vt:lpstr>'Programa 13'!Área_de_impresión</vt:lpstr>
      <vt:lpstr>'Programa 13'!finalidad</vt:lpstr>
      <vt:lpstr>'Programa 13'!funcion1</vt:lpstr>
      <vt:lpstr>'Programa 13'!funcion2</vt:lpstr>
      <vt:lpstr>'Programa 13'!funcion3</vt:lpstr>
      <vt:lpstr>'Programa 13'!funcion4</vt:lpstr>
      <vt:lpstr>'Programa 13'!Rfinalidad</vt:lpstr>
      <vt:lpstr>'Programa 13'!Rfuncion1</vt:lpstr>
      <vt:lpstr>'Programa 13'!Rfuncion3</vt:lpstr>
      <vt:lpstr>'Programa 13'!Títulos_a_imprimir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2022-07-25T21:58:57Z</cp:lastPrinted>
  <dcterms:created xsi:type="dcterms:W3CDTF">2012-07-03T15:10:24Z</dcterms:created>
  <dcterms:modified xsi:type="dcterms:W3CDTF">2022-07-25T21:59:01Z</dcterms:modified>
</cp:coreProperties>
</file>