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P.P 2022\PP Evaluados T2\"/>
    </mc:Choice>
  </mc:AlternateContent>
  <xr:revisionPtr revIDLastSave="0" documentId="13_ncr:1_{776D3EBE-1199-4838-914C-BFD769B977C9}" xr6:coauthVersionLast="47" xr6:coauthVersionMax="47" xr10:uidLastSave="{00000000-0000-0000-0000-000000000000}"/>
  <bookViews>
    <workbookView xWindow="-120" yWindow="-120" windowWidth="29040" windowHeight="15840" tabRatio="531" firstSheet="4" activeTab="4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Hoja3" sheetId="95" state="hidden" r:id="rId4"/>
    <sheet name="Programa 11" sheetId="57" r:id="rId5"/>
    <sheet name="Hoja2" sheetId="77" state="hidden" r:id="rId6"/>
  </sheets>
  <definedNames>
    <definedName name="_xlnm._FilterDatabase" localSheetId="2" hidden="1">Hoja1!$A$1:$G$253</definedName>
    <definedName name="adadad">#REF!</definedName>
    <definedName name="adadgtd">#REF!</definedName>
    <definedName name="_xlnm.Print_Area" localSheetId="1">'Instructivo de llenado-Formato'!$A$1:$V$91</definedName>
    <definedName name="_xlnm.Print_Area" localSheetId="4">'Programa 11'!$A$1:$W$480</definedName>
    <definedName name="cfdfda">#REF!</definedName>
    <definedName name="d">#REF!</definedName>
    <definedName name="e">#REF!</definedName>
    <definedName name="fin">#REF!</definedName>
    <definedName name="final">#REF!</definedName>
    <definedName name="finalidad" localSheetId="1">'Instructivo de llenado-Formato'!#REF!</definedName>
    <definedName name="finalidad" localSheetId="4">'Programa 11'!$A$357:$A$360</definedName>
    <definedName name="finalidad">#REF!</definedName>
    <definedName name="finalidad10000">#REF!</definedName>
    <definedName name="finalidad10001">#REF!</definedName>
    <definedName name="FINALIDAD3">#REF!</definedName>
    <definedName name="FINALIDAD4">#REF!</definedName>
    <definedName name="finalidad82">#REF!</definedName>
    <definedName name="fun">#REF!</definedName>
    <definedName name="funcion">#REF!</definedName>
    <definedName name="funcion0">#REF!</definedName>
    <definedName name="FUNCION09">#REF!</definedName>
    <definedName name="funcion1" localSheetId="1">'Instructivo de llenado-Formato'!#REF!</definedName>
    <definedName name="funcion1" localSheetId="4">'Programa 11'!$A$364:$A$371</definedName>
    <definedName name="funcion1">#REF!</definedName>
    <definedName name="funcion10">#REF!</definedName>
    <definedName name="funcion121">#REF!</definedName>
    <definedName name="funcion2" localSheetId="1">'Instructivo de llenado-Formato'!#REF!</definedName>
    <definedName name="funcion2" localSheetId="4">'Programa 11'!$A$372:$A$378</definedName>
    <definedName name="funcion2">#REF!</definedName>
    <definedName name="funcion2000">#REF!</definedName>
    <definedName name="funcion3" localSheetId="1">'Instructivo de llenado-Formato'!#REF!</definedName>
    <definedName name="funcion3" localSheetId="4">'Programa 11'!$A$379:$A$387</definedName>
    <definedName name="funcion3">#REF!</definedName>
    <definedName name="funcion4" localSheetId="1">'Instructivo de llenado-Formato'!#REF!</definedName>
    <definedName name="funcion4" localSheetId="4">'Programa 11'!$A$388:$A$391</definedName>
    <definedName name="funcion4">#REF!</definedName>
    <definedName name="funcion7842">#REF!</definedName>
    <definedName name="FUNCION787">#REF!</definedName>
    <definedName name="FUNCION7894">#REF!</definedName>
    <definedName name="g">#REF!</definedName>
    <definedName name="jyutyutyu">#REF!</definedName>
    <definedName name="programa">#REF!</definedName>
    <definedName name="programa7">#REF!</definedName>
    <definedName name="programa8">#REF!</definedName>
    <definedName name="Rfinalidad" localSheetId="1">'Instructivo de llenado-Formato'!#REF!</definedName>
    <definedName name="Rfinalidad" localSheetId="4">'Programa 11'!$A$357:$B$360</definedName>
    <definedName name="Rfinalidad">#REF!</definedName>
    <definedName name="Rfinalidad2">#REF!</definedName>
    <definedName name="Rfinalidad5">#REF!</definedName>
    <definedName name="rfinalidad98">#REF!</definedName>
    <definedName name="rfuncio4">#REF!</definedName>
    <definedName name="Rfuncion1" localSheetId="1">'Instructivo de llenado-Formato'!#REF!</definedName>
    <definedName name="Rfuncion1" localSheetId="4">'Programa 11'!$A$364:$B$371</definedName>
    <definedName name="Rfuncion1">#REF!</definedName>
    <definedName name="Rfuncion3" localSheetId="1">'Instructivo de llenado-Formato'!#REF!</definedName>
    <definedName name="Rfuncion3" localSheetId="4">'Programa 11'!$A$379:$B$387</definedName>
    <definedName name="Rfuncion3">#REF!</definedName>
    <definedName name="runcion">#REF!</definedName>
    <definedName name="_xlnm.Print_Titles" localSheetId="1">'Instructivo de llenado-Formato'!#REF!</definedName>
    <definedName name="_xlnm.Print_Titles" localSheetId="4">'Programa 11'!$1:$10</definedName>
    <definedName name="twgtdg">#REF!</definedName>
    <definedName name="uimv">#REF!</definedName>
    <definedName name="y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57" l="1"/>
  <c r="V301" i="57"/>
  <c r="V300" i="57"/>
  <c r="V299" i="57"/>
  <c r="W298" i="57" s="1"/>
  <c r="V298" i="57"/>
  <c r="V297" i="57"/>
  <c r="V296" i="57"/>
  <c r="V295" i="57"/>
  <c r="V294" i="57"/>
  <c r="V293" i="57"/>
  <c r="V292" i="57"/>
  <c r="V291" i="57"/>
  <c r="W290" i="57" s="1"/>
  <c r="V290" i="57"/>
  <c r="V289" i="57"/>
  <c r="V288" i="57"/>
  <c r="V287" i="57"/>
  <c r="V286" i="57"/>
  <c r="V285" i="57"/>
  <c r="V284" i="57"/>
  <c r="V283" i="57"/>
  <c r="V282" i="57"/>
  <c r="V281" i="57"/>
  <c r="V280" i="57"/>
  <c r="V279" i="57"/>
  <c r="W278" i="57" s="1"/>
  <c r="V278" i="57"/>
  <c r="V277" i="57"/>
  <c r="V276" i="57"/>
  <c r="V275" i="57"/>
  <c r="V274" i="57"/>
  <c r="V273" i="57"/>
  <c r="V272" i="57"/>
  <c r="V271" i="57"/>
  <c r="V270" i="57"/>
  <c r="V269" i="57"/>
  <c r="V268" i="57"/>
  <c r="V323" i="57"/>
  <c r="V322" i="57"/>
  <c r="V321" i="57"/>
  <c r="V320" i="57"/>
  <c r="V319" i="57"/>
  <c r="V318" i="57"/>
  <c r="V317" i="57"/>
  <c r="V316" i="57"/>
  <c r="V315" i="57"/>
  <c r="V314" i="57"/>
  <c r="V313" i="57"/>
  <c r="V312" i="57"/>
  <c r="V311" i="57"/>
  <c r="V310" i="57"/>
  <c r="V309" i="57"/>
  <c r="V308" i="57"/>
  <c r="V307" i="57"/>
  <c r="V306" i="57"/>
  <c r="V305" i="57"/>
  <c r="V304" i="57"/>
  <c r="E232" i="57"/>
  <c r="C232" i="57"/>
  <c r="E231" i="57"/>
  <c r="C231" i="57"/>
  <c r="E203" i="57"/>
  <c r="C203" i="57"/>
  <c r="E202" i="57"/>
  <c r="C202" i="57"/>
  <c r="E174" i="57"/>
  <c r="C174" i="57"/>
  <c r="E173" i="57"/>
  <c r="C173" i="57"/>
  <c r="E145" i="57"/>
  <c r="C145" i="57"/>
  <c r="E144" i="57"/>
  <c r="C144" i="57"/>
  <c r="E116" i="57"/>
  <c r="C116" i="57"/>
  <c r="E115" i="57"/>
  <c r="C115" i="57"/>
  <c r="V232" i="57"/>
  <c r="V231" i="57"/>
  <c r="V227" i="57"/>
  <c r="V226" i="57"/>
  <c r="V203" i="57"/>
  <c r="V202" i="57"/>
  <c r="V198" i="57"/>
  <c r="V197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W300" i="57" l="1"/>
  <c r="W272" i="57"/>
  <c r="W306" i="57"/>
  <c r="W310" i="57"/>
  <c r="W276" i="57"/>
  <c r="W280" i="57"/>
  <c r="W288" i="57"/>
  <c r="W292" i="57"/>
  <c r="W296" i="57"/>
  <c r="W314" i="57"/>
  <c r="W318" i="57"/>
  <c r="W322" i="57"/>
  <c r="W270" i="57"/>
  <c r="W274" i="57"/>
  <c r="W282" i="57"/>
  <c r="W286" i="57"/>
  <c r="W294" i="57"/>
  <c r="W231" i="57"/>
  <c r="W226" i="57"/>
  <c r="W304" i="57"/>
  <c r="W308" i="57"/>
  <c r="W312" i="57"/>
  <c r="W316" i="57"/>
  <c r="W320" i="57"/>
  <c r="W268" i="57"/>
  <c r="W284" i="57"/>
  <c r="V54" i="57"/>
  <c r="V53" i="57"/>
  <c r="V49" i="57"/>
  <c r="V48" i="57"/>
  <c r="F3" i="57"/>
  <c r="W48" i="57" l="1"/>
  <c r="W197" i="57"/>
  <c r="W168" i="57"/>
  <c r="W139" i="57" l="1"/>
  <c r="W110" i="57"/>
  <c r="W79" i="57"/>
  <c r="W53" i="57"/>
  <c r="W56" i="57" l="1"/>
  <c r="V327" i="57"/>
  <c r="V326" i="57"/>
  <c r="V325" i="57"/>
  <c r="V324" i="57"/>
  <c r="V303" i="57"/>
  <c r="V302" i="57"/>
  <c r="V267" i="57"/>
  <c r="V266" i="57"/>
  <c r="V265" i="57"/>
  <c r="V264" i="57"/>
  <c r="V263" i="57"/>
  <c r="V262" i="57"/>
  <c r="V261" i="57"/>
  <c r="V260" i="57"/>
  <c r="V259" i="57"/>
  <c r="V258" i="57"/>
  <c r="V257" i="57"/>
  <c r="V256" i="57"/>
  <c r="V255" i="57"/>
  <c r="V254" i="57"/>
  <c r="V253" i="57"/>
  <c r="V252" i="57"/>
  <c r="V251" i="57"/>
  <c r="V250" i="57"/>
  <c r="V249" i="57"/>
  <c r="V248" i="57"/>
  <c r="V247" i="57"/>
  <c r="V246" i="57"/>
  <c r="V245" i="57"/>
  <c r="V244" i="57"/>
  <c r="V243" i="57"/>
  <c r="V242" i="57"/>
  <c r="U232" i="57"/>
  <c r="U227" i="57"/>
  <c r="U203" i="57"/>
  <c r="U198" i="57"/>
  <c r="U174" i="57"/>
  <c r="W173" i="57"/>
  <c r="U169" i="57"/>
  <c r="U145" i="57"/>
  <c r="W144" i="57"/>
  <c r="U140" i="57"/>
  <c r="U116" i="57"/>
  <c r="W115" i="57"/>
  <c r="U111" i="57"/>
  <c r="U85" i="57"/>
  <c r="U80" i="57"/>
  <c r="U54" i="57"/>
  <c r="U49" i="57"/>
  <c r="W326" i="57" l="1"/>
  <c r="W324" i="57"/>
  <c r="W244" i="57"/>
  <c r="W302" i="57"/>
  <c r="W242" i="57"/>
  <c r="W246" i="57"/>
  <c r="W258" i="57"/>
  <c r="W262" i="57"/>
  <c r="W266" i="57"/>
  <c r="W252" i="57"/>
  <c r="W256" i="57"/>
  <c r="W260" i="57"/>
  <c r="W264" i="57"/>
  <c r="W248" i="57"/>
  <c r="W250" i="57"/>
  <c r="W254" i="57"/>
  <c r="W202" i="57"/>
  <c r="W205" i="57" s="1"/>
  <c r="W84" i="57"/>
  <c r="W87" i="57" s="1"/>
  <c r="W176" i="57"/>
  <c r="W147" i="57"/>
  <c r="W118" i="57"/>
  <c r="W234" i="57" l="1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<sst xmlns="http://schemas.openxmlformats.org/spreadsheetml/2006/main" count="2718" uniqueCount="1202">
  <si>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</si>
  <si>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</si>
  <si>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</si>
  <si>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</si>
  <si>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</si>
  <si>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</si>
  <si>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</si>
  <si>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</si>
  <si>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</si>
  <si>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</si>
  <si>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</si>
  <si>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</si>
  <si>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</si>
  <si>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</si>
  <si>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</si>
  <si>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</si>
  <si>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</si>
  <si>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</si>
  <si>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</si>
  <si>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</si>
  <si>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</si>
  <si>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</si>
  <si>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</si>
  <si>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</si>
  <si>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</si>
  <si>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</si>
  <si>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</si>
  <si>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</si>
  <si>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</si>
  <si>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</si>
  <si>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</si>
  <si>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</si>
  <si>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</si>
  <si>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</si>
  <si>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</si>
  <si>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</si>
  <si>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</si>
  <si>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</si>
  <si>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</si>
  <si>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</si>
  <si>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</si>
  <si>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</si>
  <si>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</si>
  <si>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</si>
  <si>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</si>
  <si>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</si>
  <si>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</si>
  <si>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</si>
  <si>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</si>
  <si>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</si>
  <si>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</si>
  <si>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</si>
  <si>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</si>
  <si>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</si>
  <si>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</si>
  <si>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</si>
  <si>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</si>
  <si>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</si>
  <si>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</si>
  <si>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</si>
  <si>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</si>
  <si>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</si>
  <si>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</si>
  <si>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</si>
  <si>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</si>
  <si>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</si>
  <si>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</si>
  <si>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</si>
  <si>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</si>
  <si>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</si>
  <si>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</si>
  <si>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</si>
  <si>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</si>
  <si>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</si>
  <si>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</si>
  <si>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</si>
  <si>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</si>
  <si>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</si>
  <si>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</si>
  <si>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</si>
  <si>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</si>
  <si>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</si>
  <si>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</si>
  <si>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</si>
  <si>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</si>
  <si>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</si>
  <si>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</si>
  <si>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</si>
  <si>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</si>
  <si>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</si>
  <si>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</si>
  <si>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</si>
  <si>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</si>
  <si>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</si>
  <si>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</si>
  <si>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</si>
  <si>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</si>
  <si>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</si>
  <si>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</si>
  <si>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</si>
  <si>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</si>
  <si>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</si>
  <si>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</si>
  <si>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</si>
  <si>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</si>
  <si>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</si>
  <si>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</si>
  <si>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</si>
  <si>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</si>
  <si>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</si>
  <si>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</si>
  <si>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</si>
  <si>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</si>
  <si>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</si>
  <si>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</si>
  <si>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</si>
  <si>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</si>
  <si>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</si>
  <si>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</si>
  <si>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</si>
  <si>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</si>
  <si>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</si>
  <si>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</si>
  <si>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</si>
  <si>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</si>
  <si>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</si>
  <si>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</si>
  <si>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</si>
  <si>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</si>
  <si>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</si>
  <si>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</si>
  <si>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</si>
  <si>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</si>
  <si>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</si>
  <si>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</si>
  <si>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</si>
  <si>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</si>
  <si>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</si>
  <si>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</si>
  <si>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</si>
  <si>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</si>
  <si>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</si>
  <si>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</si>
  <si>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</si>
  <si>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</si>
  <si>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</si>
  <si>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</si>
  <si>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</si>
  <si>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</si>
  <si>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</si>
  <si>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</si>
  <si>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</si>
  <si>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</si>
  <si>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</si>
  <si>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</si>
  <si>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</si>
  <si>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</si>
  <si>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</si>
  <si>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</si>
  <si>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</si>
  <si>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</si>
  <si>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</si>
  <si>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</si>
  <si>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</si>
  <si>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</si>
  <si>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</si>
  <si>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</si>
  <si>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</si>
  <si>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</si>
  <si>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</si>
  <si>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</si>
  <si>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</si>
  <si>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</si>
  <si>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</si>
  <si>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</si>
  <si>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</si>
  <si>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</si>
  <si>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</si>
  <si>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</si>
  <si>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</si>
  <si>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</si>
  <si>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</si>
  <si>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</si>
  <si>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</si>
  <si>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</si>
  <si>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</si>
  <si>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</si>
  <si>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</si>
  <si>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</si>
  <si>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</si>
  <si>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</si>
  <si>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</si>
  <si>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</si>
  <si>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</si>
  <si>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</si>
  <si>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</si>
  <si>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</si>
  <si>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</si>
  <si>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</si>
  <si>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</si>
  <si>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</si>
  <si>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</si>
  <si>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</si>
  <si>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</si>
  <si>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</si>
  <si>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</si>
  <si>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</si>
  <si>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</si>
  <si>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</si>
  <si>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</si>
  <si>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</si>
  <si>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</si>
  <si>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</si>
  <si>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</si>
  <si>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</si>
  <si>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</si>
  <si>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</si>
  <si>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</si>
  <si>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</si>
  <si>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</si>
  <si>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</si>
  <si>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</si>
  <si>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</si>
  <si>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</si>
  <si>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</si>
  <si>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</si>
  <si>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</si>
  <si>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</si>
  <si>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</si>
  <si>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</si>
  <si>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</si>
  <si>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</si>
  <si>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</si>
  <si>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</si>
  <si>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</si>
  <si>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</si>
  <si>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</si>
  <si>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</si>
  <si>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</si>
  <si>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</si>
  <si>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</si>
  <si>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</si>
  <si>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</si>
  <si>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</si>
  <si>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</si>
  <si>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</si>
  <si>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</si>
  <si>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</si>
  <si>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</si>
  <si>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</si>
  <si>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</si>
  <si>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</si>
  <si>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</si>
  <si>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</si>
  <si>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</si>
  <si>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</si>
  <si>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</si>
  <si>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</si>
  <si>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</si>
  <si>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</si>
  <si>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</si>
  <si>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</si>
  <si>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</si>
  <si>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</si>
  <si>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</si>
  <si>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</si>
  <si>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</si>
  <si>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</si>
  <si>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</si>
  <si>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</si>
  <si>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</si>
  <si>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</si>
  <si>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</si>
  <si>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</si>
  <si>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</si>
  <si>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</si>
  <si>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</si>
  <si>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</si>
  <si>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</si>
  <si>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</si>
  <si>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</si>
  <si>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</si>
  <si>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</si>
  <si>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</si>
  <si>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</si>
  <si>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</si>
  <si>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</si>
  <si>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</si>
  <si>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</si>
  <si>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</si>
  <si>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</si>
  <si>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</si>
  <si>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</si>
  <si>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</si>
  <si>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</si>
  <si>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</si>
  <si>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</si>
  <si>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</si>
  <si>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</si>
  <si>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</si>
  <si>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</si>
  <si>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</si>
  <si>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</si>
  <si>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</si>
  <si>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</si>
  <si>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</si>
  <si>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C5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</si>
  <si>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</si>
  <si>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</si>
  <si>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</si>
  <si>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</si>
  <si>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</si>
  <si>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</si>
  <si>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</si>
  <si>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</si>
  <si>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</si>
  <si>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</si>
  <si>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</si>
  <si>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</si>
  <si>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</si>
  <si>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</si>
  <si>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</si>
  <si>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</si>
  <si>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</si>
  <si>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</si>
  <si>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</si>
  <si>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</si>
  <si>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</si>
  <si>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</si>
  <si>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</si>
  <si>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</si>
  <si>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</si>
  <si>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</si>
  <si>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</si>
  <si>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</si>
  <si>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</si>
  <si>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</si>
  <si>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</si>
  <si>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</si>
  <si>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</si>
  <si>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</si>
  <si>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</si>
  <si>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</si>
  <si>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</si>
  <si>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</si>
  <si>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</si>
  <si>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</si>
  <si>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</si>
  <si>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</si>
  <si>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</si>
  <si>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</si>
  <si>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</si>
  <si>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</si>
  <si>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</si>
  <si>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</si>
  <si>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</si>
  <si>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</si>
  <si>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</si>
  <si>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</si>
  <si>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</si>
  <si>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</si>
  <si>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</si>
  <si>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</si>
  <si>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</si>
  <si>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</si>
  <si>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</si>
  <si>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</si>
  <si>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</si>
  <si>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</si>
  <si>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</si>
  <si>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</si>
  <si>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</si>
  <si>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</si>
  <si>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</si>
  <si>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</si>
  <si>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</si>
  <si>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</si>
  <si>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</si>
  <si>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</si>
  <si>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</si>
  <si>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</si>
  <si>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</si>
  <si>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</si>
  <si>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</si>
  <si>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</si>
  <si>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</si>
  <si>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</si>
  <si>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</si>
  <si>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</si>
  <si>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</si>
  <si>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</si>
  <si>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</si>
  <si>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</si>
  <si>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</si>
  <si>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</si>
  <si>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</si>
  <si>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</si>
  <si>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</si>
  <si>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</si>
  <si>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</si>
  <si>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</si>
  <si>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</si>
  <si>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</si>
  <si>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</si>
  <si>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</si>
  <si>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</si>
  <si>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</si>
  <si>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</si>
  <si>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</si>
  <si>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</si>
  <si>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</si>
  <si>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</si>
  <si>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</si>
  <si>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</si>
  <si>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</si>
  <si>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</si>
  <si>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</si>
  <si>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</si>
  <si>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</si>
  <si>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</si>
  <si>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</si>
  <si>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</si>
  <si>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</si>
  <si>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</si>
  <si>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</si>
  <si>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</si>
  <si>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</si>
  <si>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</si>
  <si>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</si>
  <si>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</si>
  <si>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</si>
  <si>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</si>
  <si>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</si>
  <si>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</si>
  <si>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</si>
  <si>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</si>
  <si>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</si>
  <si>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</si>
  <si>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</si>
  <si>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</si>
  <si>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</si>
  <si>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</si>
  <si>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</si>
  <si>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</si>
  <si>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</si>
  <si>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</si>
  <si>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</si>
  <si>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</si>
  <si>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</si>
  <si>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</si>
  <si>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</si>
  <si>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</si>
  <si>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</si>
  <si>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</si>
  <si>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</si>
  <si>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</si>
  <si>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</si>
  <si>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</si>
  <si>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</si>
  <si>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</si>
  <si>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</si>
  <si>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</si>
  <si>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</si>
  <si>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</si>
  <si>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</si>
  <si>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</si>
  <si>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</si>
  <si>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</si>
  <si>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</si>
  <si>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</si>
  <si>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</si>
  <si>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</si>
  <si>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</si>
  <si>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</si>
  <si>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</si>
  <si>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</si>
  <si>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</si>
  <si>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</si>
  <si>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</si>
  <si>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</si>
  <si>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</si>
  <si>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</si>
  <si>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</si>
  <si>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</si>
  <si>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</si>
  <si>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</si>
  <si>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</si>
  <si>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</si>
  <si>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</si>
  <si>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</si>
  <si>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</si>
  <si>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</si>
  <si>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</si>
  <si>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</si>
  <si>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</si>
  <si>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</si>
  <si>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</si>
  <si>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</si>
  <si>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</si>
  <si>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</si>
  <si>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</si>
  <si>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</si>
  <si>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</si>
  <si>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</si>
  <si>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</si>
  <si>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</si>
  <si>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</si>
  <si>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</si>
  <si>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</si>
  <si>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</si>
  <si>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</si>
  <si>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</si>
  <si>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</si>
  <si>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</si>
  <si>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</si>
  <si>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</si>
  <si>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</si>
  <si>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</si>
  <si>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</si>
  <si>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</si>
  <si>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</si>
  <si>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</si>
  <si>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</si>
  <si>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</si>
  <si>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</si>
  <si>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</si>
  <si>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</si>
  <si>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</si>
  <si>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</si>
  <si>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</si>
  <si>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</si>
  <si>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</si>
  <si>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</si>
  <si>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</si>
  <si>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</si>
  <si>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</si>
  <si>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</si>
  <si>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</si>
  <si>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</si>
  <si>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</si>
  <si>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</si>
  <si>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</si>
  <si>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</si>
  <si>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</si>
  <si>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</si>
  <si>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</si>
  <si>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</si>
  <si>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</si>
  <si>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</si>
  <si>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</si>
  <si>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</si>
  <si>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</si>
  <si>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</si>
  <si>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</si>
  <si>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</si>
  <si>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</si>
  <si>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</si>
  <si>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</si>
  <si>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</si>
  <si>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</si>
  <si>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</si>
  <si>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</si>
  <si>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</si>
  <si>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</si>
  <si>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</si>
  <si>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</si>
  <si>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</si>
  <si>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</si>
  <si>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</si>
  <si>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</si>
  <si>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</si>
  <si>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</si>
  <si>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</si>
  <si>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</si>
  <si>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</si>
  <si>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</si>
  <si>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</si>
  <si>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</si>
  <si>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</si>
  <si>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</si>
  <si>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</si>
  <si>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</si>
  <si>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</si>
  <si>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</si>
  <si>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</si>
  <si>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</si>
  <si>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</si>
  <si>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</si>
  <si>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</si>
  <si>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</si>
  <si>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</si>
  <si>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</si>
  <si>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</si>
  <si>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</si>
  <si>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</si>
  <si>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</si>
  <si>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</si>
  <si>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</si>
  <si>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</si>
  <si>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</si>
  <si>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</si>
  <si>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</si>
  <si>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</si>
  <si>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</si>
  <si>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</si>
  <si>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</si>
  <si>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</si>
  <si>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</si>
  <si>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</si>
  <si>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</si>
  <si>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</si>
  <si>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</si>
  <si>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</si>
  <si>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</si>
  <si>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</si>
  <si>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</si>
  <si>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</si>
  <si>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</si>
  <si>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</si>
  <si>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</si>
  <si>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</si>
  <si>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</si>
  <si>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</si>
  <si>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</si>
  <si>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</si>
  <si>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</si>
  <si>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</si>
  <si>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</si>
  <si>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</si>
  <si>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</si>
  <si>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</si>
  <si>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</si>
  <si>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</si>
  <si>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</si>
  <si>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</si>
  <si>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</si>
  <si>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</si>
  <si>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</si>
  <si>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</si>
  <si>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</si>
  <si>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</si>
  <si>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</si>
  <si>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</si>
  <si>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</si>
  <si>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</si>
  <si>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</si>
  <si>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</si>
  <si>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</si>
  <si>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</si>
  <si>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</si>
  <si>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</si>
  <si>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</si>
  <si>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</si>
  <si>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</si>
  <si>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</si>
  <si>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</si>
  <si>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</si>
  <si>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</si>
  <si>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</si>
  <si>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</si>
  <si>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</si>
  <si>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</si>
  <si>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</si>
  <si>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</si>
  <si>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</si>
  <si>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</si>
  <si>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</si>
  <si>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</si>
  <si>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</si>
  <si>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</si>
  <si>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</si>
  <si>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</si>
  <si>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</si>
  <si>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</si>
  <si>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</si>
  <si>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</si>
  <si>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</si>
  <si>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</si>
  <si>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</si>
  <si>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</si>
  <si>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</si>
  <si>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</si>
  <si>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</si>
  <si>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</si>
  <si>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</si>
  <si>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</si>
  <si>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</si>
  <si>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</si>
  <si>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</si>
  <si>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</si>
  <si>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</si>
  <si>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</si>
  <si>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</si>
  <si>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</si>
  <si>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</si>
  <si>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</si>
  <si>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</si>
  <si>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</si>
  <si>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</si>
  <si>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</si>
  <si>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</si>
  <si>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</si>
  <si>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</si>
  <si>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</si>
  <si>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</si>
  <si>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</si>
  <si>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</si>
  <si>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</si>
  <si>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</si>
  <si>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</si>
  <si>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</si>
  <si>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</si>
  <si>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</si>
  <si>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</si>
  <si>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</si>
  <si>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</si>
  <si>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</si>
  <si>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</si>
  <si>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</si>
  <si>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</si>
  <si>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</si>
  <si>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</si>
  <si>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</si>
  <si>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</si>
  <si>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</si>
  <si>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</si>
  <si>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</si>
  <si>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</si>
  <si>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</si>
  <si>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</si>
  <si>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</si>
  <si>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</si>
  <si>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</si>
  <si>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</si>
  <si>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</si>
  <si>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</si>
  <si>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</si>
  <si>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</si>
  <si>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</si>
  <si>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</si>
  <si>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</si>
  <si>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</si>
  <si>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</si>
  <si>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</si>
  <si>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</si>
  <si>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</si>
  <si>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</si>
  <si>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</si>
  <si>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</si>
  <si>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</si>
  <si>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</si>
  <si>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</si>
  <si>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</si>
  <si>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</si>
  <si>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</si>
  <si>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</si>
  <si>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</si>
  <si>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</si>
  <si>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</si>
  <si>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</si>
  <si>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</si>
  <si>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</si>
  <si>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</si>
  <si>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</si>
  <si>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</si>
  <si>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</si>
  <si>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</si>
  <si>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</si>
  <si>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</si>
  <si>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</si>
  <si>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</si>
  <si>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</si>
  <si>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</si>
  <si>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</si>
  <si>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</si>
  <si>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</si>
  <si>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</si>
  <si>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</si>
  <si>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</si>
  <si>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</si>
  <si>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</si>
  <si>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</si>
  <si>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</si>
  <si>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</si>
  <si>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</si>
  <si>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</si>
  <si>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</si>
  <si>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</si>
  <si>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</si>
  <si>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</si>
  <si>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</si>
  <si>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</si>
  <si>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</si>
  <si>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</si>
  <si>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</si>
  <si>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</si>
  <si>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</si>
  <si>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</si>
  <si>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</si>
  <si>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</si>
  <si>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</si>
  <si>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</si>
  <si>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</si>
  <si>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</si>
  <si>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</si>
  <si>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</si>
  <si>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</si>
  <si>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</si>
  <si>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</si>
  <si>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</si>
  <si>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</si>
  <si>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</si>
  <si>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</si>
  <si>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</si>
  <si>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</si>
  <si>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</si>
  <si>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</si>
  <si>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</si>
  <si>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</si>
  <si>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</si>
  <si>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</si>
  <si>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</si>
  <si>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</si>
  <si>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</si>
  <si>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</si>
  <si>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</si>
  <si>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</si>
  <si>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</si>
  <si>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</si>
  <si>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</si>
  <si>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</si>
  <si>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</si>
  <si>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</si>
  <si>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</si>
  <si>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</si>
  <si>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</si>
  <si>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</si>
  <si>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</si>
  <si>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</si>
  <si>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</si>
  <si>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</si>
  <si>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</si>
  <si>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</si>
  <si>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</si>
  <si>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</si>
  <si>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</si>
  <si>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</si>
  <si>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</si>
  <si>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</si>
  <si>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</si>
  <si>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</si>
  <si>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</si>
  <si>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</si>
  <si>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</si>
  <si>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</si>
  <si>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</si>
  <si>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</si>
  <si>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</si>
  <si>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</si>
  <si>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</si>
  <si>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</si>
  <si>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</si>
  <si>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</si>
  <si>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</si>
  <si>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</si>
  <si>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</si>
  <si>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</si>
  <si>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</si>
  <si>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</si>
  <si>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</si>
  <si>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</si>
  <si>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</si>
  <si>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</si>
  <si>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</si>
  <si>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</si>
  <si>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</si>
  <si>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</si>
  <si>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</si>
  <si>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</si>
  <si>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</si>
  <si>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</si>
  <si>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</si>
  <si>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</si>
  <si>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</si>
  <si>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</si>
  <si>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</si>
  <si>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</si>
  <si>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</si>
  <si>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</si>
  <si>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</si>
  <si>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</si>
  <si>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</si>
  <si>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</si>
  <si>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</si>
  <si>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</si>
  <si>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</si>
  <si>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</si>
  <si>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</si>
  <si>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</si>
  <si>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</si>
  <si>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</si>
  <si>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</si>
  <si>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</si>
  <si>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</si>
  <si>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</si>
  <si>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</si>
  <si>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</si>
  <si>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</si>
  <si>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</si>
  <si>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</si>
  <si>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</si>
  <si>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</si>
  <si>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</si>
  <si>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</si>
  <si>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</si>
  <si>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</si>
  <si>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</si>
  <si>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</si>
  <si>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</si>
  <si>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</si>
  <si>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</si>
  <si>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</si>
  <si>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</si>
  <si>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</si>
  <si>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</si>
  <si>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</si>
  <si>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</si>
  <si>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</si>
  <si>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</si>
  <si>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</si>
  <si>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</si>
  <si>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</si>
  <si>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</si>
  <si>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</si>
  <si>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</si>
  <si>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</si>
  <si>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</si>
  <si>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</si>
  <si>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</si>
  <si>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</si>
  <si>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</si>
  <si>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</si>
  <si>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</si>
  <si>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</si>
  <si>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</si>
  <si>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</si>
  <si>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</si>
  <si>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</si>
  <si>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</si>
  <si>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</si>
  <si>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</si>
  <si>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</si>
  <si>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</si>
  <si>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</si>
  <si>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</si>
  <si>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</si>
  <si>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</si>
  <si>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</si>
  <si>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</si>
  <si>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</si>
  <si>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</si>
  <si>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</si>
  <si>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</si>
  <si>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</si>
  <si>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</si>
  <si>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</si>
  <si>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</si>
  <si>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</si>
  <si>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</si>
  <si>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</si>
  <si>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</si>
  <si>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</si>
  <si>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</si>
  <si>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</si>
  <si>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</si>
  <si>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</si>
  <si>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</si>
  <si>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</si>
  <si>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</si>
  <si>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</si>
  <si>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</si>
  <si>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</si>
  <si>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</si>
  <si>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</si>
  <si>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</si>
  <si>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</si>
  <si>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</si>
  <si>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</si>
  <si>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</si>
  <si>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</si>
  <si>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</si>
  <si>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</si>
  <si>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</si>
  <si>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</si>
  <si>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</si>
  <si>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</si>
  <si>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</si>
  <si>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</si>
  <si>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</si>
  <si>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</si>
  <si>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</si>
  <si>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</si>
  <si>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</si>
  <si>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</si>
  <si>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</si>
  <si>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</si>
  <si>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</si>
  <si>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</si>
  <si>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</si>
  <si>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</si>
  <si>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</si>
  <si>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</si>
  <si>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 xml:space="preserve">COMPONENTE 5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</si>
  <si>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</si>
  <si>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</si>
  <si>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</si>
  <si>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</si>
  <si>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</si>
  <si>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</si>
  <si>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</si>
  <si>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</si>
  <si>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</si>
  <si>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</si>
  <si>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</si>
  <si>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</si>
  <si>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</si>
  <si>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</si>
  <si>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</si>
  <si>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</si>
  <si>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</si>
  <si>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</si>
  <si>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</si>
  <si>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</si>
  <si>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</si>
  <si>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</si>
  <si>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</si>
  <si>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</si>
  <si>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</si>
  <si>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</si>
  <si>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</si>
  <si>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</si>
  <si>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</si>
  <si>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</si>
  <si>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</si>
  <si>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</si>
  <si>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</si>
  <si>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</si>
  <si>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</si>
  <si>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</si>
  <si>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</si>
  <si>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</si>
  <si>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</si>
  <si>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</si>
  <si>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Monto Específco</t>
  </si>
  <si>
    <t>DATOS DE VINCULACIÓN A OBJETIVOS DE DESARROLLO SOSTENIBLE</t>
  </si>
  <si>
    <t>1. Poner fin a la pobreza en todas sus formas en todo el mundo.</t>
  </si>
  <si>
    <t>2. Poner fin al hambre, lograr la seguridad alimentaria y la mejora de la nutrición y promover la agricultura sostenible.</t>
  </si>
  <si>
    <t>3. Garantizar una vida sana y promover el bienestar para todos en todas las edades.</t>
  </si>
  <si>
    <t>4. Garantizar una educación inclusiva, equitativa y de calidad y promover oportunidades de aprendizaje durante toda la vida para todos.</t>
  </si>
  <si>
    <t>5. Lograr la igualdad entre los géneros y el empoderamiento de todas las mujeres y niñas</t>
  </si>
  <si>
    <t>6.  Garantizar la disponibilidad de agua y su ordenación sostenible y el saneamiento para todos.</t>
  </si>
  <si>
    <t>7. Garantizar el acceso a una energía asequible, segura, sostenible y moderna para todos.</t>
  </si>
  <si>
    <t>8. Promover el crecimiento económico sostenido, inclusivo y sostenible, el empleo pleno y productivo y el trabajo decente para todos.</t>
  </si>
  <si>
    <t>9. Construir infraestructura resiliente, promover la industrialización inclusiva y sostenible y fomentar la innovación.</t>
  </si>
  <si>
    <t>10. Reducir la desigualdad en y entre los países.</t>
  </si>
  <si>
    <t>11. Lograr que las ciudades y los asentamientos humanos sean inclusivos, seguros, resilientes y sostenibles.</t>
  </si>
  <si>
    <t>12.Garantizar modalidades de consumo y producción sostenibles.</t>
  </si>
  <si>
    <t>13. Adoptar medidas urgentes para combatir el cambio climático y sus efectos (tomando nota de los acuerdos celebrados en el foro de la Convención Marco de las Naciones Unidas sobre el Cambio Climático).</t>
  </si>
  <si>
    <t>14. Conservar y utilizar en forma sostenible los océanos, los mares y los recursos marinos para el desarrollo sostenible.</t>
  </si>
  <si>
    <t>15. Proteger, restablecer y promover el uso sostenible de los ecosistemas terrestres, efectuar una ordenación sostenible de los bosques, luchar contra la desertificación, detener y revertir la degradación de las tierras y poner freno a la pérdida de la diversidad biológica.</t>
  </si>
  <si>
    <t>16. Promover sociedades pacíficas e inclusivas para el desarrollo sostenible, facilitar el acceso a la justicia para todos y crear instituciones eficaces, responsables e inclusivas a todos los niveles.</t>
  </si>
  <si>
    <t xml:space="preserve">17. Fortalecer los medios de ejecución y revitalizar la alianza mundial para el desarrollo sostenible. </t>
  </si>
  <si>
    <t>C. FILOMENO SARMIENTO TORRES</t>
  </si>
  <si>
    <t>C. ROBERTO LÓPEZ TEPOXTECATL</t>
  </si>
  <si>
    <t xml:space="preserve">PRESIDENTE MUNICIPAL </t>
  </si>
  <si>
    <t xml:space="preserve">C. HÉCTOR HERNÁNDEZ ARMAS </t>
  </si>
  <si>
    <t>ASEP: 08-04</t>
  </si>
  <si>
    <t>Recreación Deportiva y Sociocultural</t>
  </si>
  <si>
    <t xml:space="preserve">Parque Recreativo El Ameyal, Dirección del Centro Cultural y Dirección de Deportes </t>
  </si>
  <si>
    <t>Eje 3. Bienestar Social y Desarrollo Humano</t>
  </si>
  <si>
    <t>Objetivo: Contar con los espacios idóneos para el libre esparcimiento y la práctica de actividades físicas en la población del Municipio</t>
  </si>
  <si>
    <t>Realizar 3 eventos culturales al interior del parque</t>
  </si>
  <si>
    <t>Realizar 3 campañas de invitacion a escuelas del municipio</t>
  </si>
  <si>
    <t>Realizar 3 cursos didácticos dentro del parque</t>
  </si>
  <si>
    <t>Eventos</t>
  </si>
  <si>
    <t>Campañas</t>
  </si>
  <si>
    <t>Página</t>
  </si>
  <si>
    <t>Crear 1 página web para la difusión del parque</t>
  </si>
  <si>
    <t>Cursos</t>
  </si>
  <si>
    <t>Realizar 10  Podas al Pasto</t>
  </si>
  <si>
    <t>Realizar 10 riegos en áreas verdes</t>
  </si>
  <si>
    <t>Realizar 5  Podas de árboles</t>
  </si>
  <si>
    <t>Realizar 4 limpiezas de la laguna</t>
  </si>
  <si>
    <t>Realizar 16 limpiezas y recooleción de basura</t>
  </si>
  <si>
    <t>Realizar 3 controles del cuidado de la fauna</t>
  </si>
  <si>
    <t>Realizar 4 controles del cuidado de la flora</t>
  </si>
  <si>
    <t>Realizar 3 mantenimientos a las plantas de la laguna</t>
  </si>
  <si>
    <t>Realizar 3 mantenimientos a la infraestructura del parque</t>
  </si>
  <si>
    <t>Podas</t>
  </si>
  <si>
    <t>Riegos</t>
  </si>
  <si>
    <t>Limpiezas</t>
  </si>
  <si>
    <t>Controles</t>
  </si>
  <si>
    <t>Mantenimiento</t>
  </si>
  <si>
    <t>Realizar 1 difusión de información en la página oficial del Ayuntamiento para que niños y jóvenes se integren a los grupos de formación musical y a la orquesta</t>
  </si>
  <si>
    <t>Realizar 1 curso de iniciación musical</t>
  </si>
  <si>
    <t>Realizar 3 publicaciones digitales para mantener el periodo permanente de ingreso a la orquesta sinfónica</t>
  </si>
  <si>
    <t>Realizar 2 conciertos de la orquesta sinfónica de cuautlancingo en foro nacional</t>
  </si>
  <si>
    <t>Realizar 2 conciertos de la orquesta sinfónica de cuautlancingo en foros estatales</t>
  </si>
  <si>
    <t>Realizar 4 conciertos de la orquesta sinfónica de cuautlancingo en foros locales</t>
  </si>
  <si>
    <t>Realizar 1 encuentro internacional de orquestas sinfónicas infantiles y juveniles, en el municipio de Cuautlancingo</t>
  </si>
  <si>
    <t>Realizar 1 seminario especializado en la historia, tradiciones y costumbres del municipio de cuautlancingo, para que los niños, jóvenes y adultos conozcan la información</t>
  </si>
  <si>
    <t>Realizar 3 investigaciones y la publicación impresa de los resultados, para difundir la historia, tradiciones y cultura del municipio de Cuautlancingo</t>
  </si>
  <si>
    <t>Realizar 1 programa de difusión de la historia, tradiciones y cultura de Cuautlancingo</t>
  </si>
  <si>
    <t>Realizar 1 promoción de fomento las tradiciones y costumbres locales referentes al día de muertos</t>
  </si>
  <si>
    <t>Realizar 3 propagandas digitales de ingreso a los talleres culturales</t>
  </si>
  <si>
    <t>Programar 2 presentaciones de talleres en foros locales</t>
  </si>
  <si>
    <t>Dar a conocer los talleres en 2 foros, uno estatal y uno nacionales</t>
  </si>
  <si>
    <t>Realizar 2 convenios con instituciones públicas para las presentaciones del talento local en foros de diferentes niveles</t>
  </si>
  <si>
    <t>Realizar 2 presentaciones para la difusión del talento local a nivel estatal y nacional</t>
  </si>
  <si>
    <t>Realizar 2 presentaciones para la difusión del talento estatal y nacional a nivel local</t>
  </si>
  <si>
    <t>Difusión</t>
  </si>
  <si>
    <t>Curso</t>
  </si>
  <si>
    <t>Publicaciones</t>
  </si>
  <si>
    <t>Conciertos</t>
  </si>
  <si>
    <t>Encuentro</t>
  </si>
  <si>
    <t>Seminario</t>
  </si>
  <si>
    <t>Investigaciones</t>
  </si>
  <si>
    <t>Programa</t>
  </si>
  <si>
    <t>Promoción</t>
  </si>
  <si>
    <t>Propaganda</t>
  </si>
  <si>
    <t>Foros</t>
  </si>
  <si>
    <t>Presentaciones</t>
  </si>
  <si>
    <t>Convenios</t>
  </si>
  <si>
    <t>Realizar 80 acciones físicas</t>
  </si>
  <si>
    <t>Realizar 9 rallys deportivos familiares</t>
  </si>
  <si>
    <t>Realizar 6 rodadas</t>
  </si>
  <si>
    <t>Realizar 2 desfiles cívicos y/o deportivos</t>
  </si>
  <si>
    <t>Realizar 4 carreras institucionales</t>
  </si>
  <si>
    <t>Realizar 12 torneos con ligas municipales</t>
  </si>
  <si>
    <t>Realizar 6 acciones deportivas en Cuautlancingo</t>
  </si>
  <si>
    <t>Realizar 4 torneos regionales, estatales o nacionales</t>
  </si>
  <si>
    <t>Realizar 8 capacitaciones en materia deportiva</t>
  </si>
  <si>
    <t>Realizar 90 mantenimientos correctivos en la infraestructura de los espacios deportivos</t>
  </si>
  <si>
    <t>Realizar 3 programas de rehabilitación de espacios deportivos</t>
  </si>
  <si>
    <t>Realizar 4 convenios con organizaciones e instituciones deportivas para adecuación de espacios deportivos</t>
  </si>
  <si>
    <t>Acciones</t>
  </si>
  <si>
    <t>Rallys</t>
  </si>
  <si>
    <t>Rodadas</t>
  </si>
  <si>
    <t>Desfile</t>
  </si>
  <si>
    <t>Carreras</t>
  </si>
  <si>
    <t>Torneos</t>
  </si>
  <si>
    <t>Capacitaciones</t>
  </si>
  <si>
    <t>Mantenimientos</t>
  </si>
  <si>
    <t>Parque recreativo difundido</t>
  </si>
  <si>
    <t>Variación porcentual de campañas de difusión</t>
  </si>
  <si>
    <t>((Campañas realizadas 2022/Campañas realizadas en 2021)-1)*100</t>
  </si>
  <si>
    <t>Semestral</t>
  </si>
  <si>
    <t>Eficacia</t>
  </si>
  <si>
    <t>Gestión</t>
  </si>
  <si>
    <t>Variación Porcentual</t>
  </si>
  <si>
    <t>Regular</t>
  </si>
  <si>
    <t>Campañas realizadas 2022</t>
  </si>
  <si>
    <t>Campañas realizadas en 2021</t>
  </si>
  <si>
    <t>Mantenimiento del parque realizados</t>
  </si>
  <si>
    <t>Variación porcentual de mantenimientos realizados</t>
  </si>
  <si>
    <t>((Mantenimientos 2022/Mantenimientos 2021)-1)*100</t>
  </si>
  <si>
    <t>Mantenimientos 2022</t>
  </si>
  <si>
    <t>Mantenimientos 2021</t>
  </si>
  <si>
    <t>Alcance de los eventos logrado</t>
  </si>
  <si>
    <t>Porcentaje de personas que presencian eventos</t>
  </si>
  <si>
    <t>Porcentaje</t>
  </si>
  <si>
    <t>Población objetivo</t>
  </si>
  <si>
    <t>(Porcentaje de personas que presencian eventos/Población objetivo)*100</t>
  </si>
  <si>
    <t>Personas</t>
  </si>
  <si>
    <t xml:space="preserve">Instalaciones deportivas reactivadas </t>
  </si>
  <si>
    <t>Porcentaje de instalaciones deportivas reactivadas</t>
  </si>
  <si>
    <t>(Instalaciones deportivas reactivadas/Total de instalaciones deportivas)*100</t>
  </si>
  <si>
    <t>Instalaciones deportivas reactivadas</t>
  </si>
  <si>
    <t>Total de instalaciones deportivas</t>
  </si>
  <si>
    <t>Instalaciones deportivas</t>
  </si>
  <si>
    <t>Espacios deportivos intervenidos</t>
  </si>
  <si>
    <t>Porcentaje de espacios deportivos intervenidos</t>
  </si>
  <si>
    <t>Espacios deportivos totales</t>
  </si>
  <si>
    <t>(Espacios deportivos intervenidos/Espacios deportivos totales)*100</t>
  </si>
  <si>
    <t>DIRECTOR DEL SISTEMA DE EVALUACIÓN AL DESEMPEÑO</t>
  </si>
  <si>
    <t>Contribuir a establecer actividades deportivas mediante el incremento en la oferta deportiva</t>
  </si>
  <si>
    <t>Índice de actividades deportivas</t>
  </si>
  <si>
    <t>Anual</t>
  </si>
  <si>
    <t>Estratégico</t>
  </si>
  <si>
    <t>Actividades deportivas cumplidas</t>
  </si>
  <si>
    <t>Actividades deportivas programadas</t>
  </si>
  <si>
    <t>(Actividades deportivas cumplidas/Actividades deportivas programadas)*100</t>
  </si>
  <si>
    <t>Actividades</t>
  </si>
  <si>
    <t>Variación porcentual de participación en actividades deportivas</t>
  </si>
  <si>
    <t>Personas que participaron en el 2022</t>
  </si>
  <si>
    <t>Personas que participaron en 2021</t>
  </si>
  <si>
    <t>((Personas que participaron en el 2022/Personas que participaron en 2021)-1)*100</t>
  </si>
  <si>
    <t>Evento</t>
  </si>
  <si>
    <t>Realizar 1 evento de "El caminar de las ánimas"</t>
  </si>
  <si>
    <t xml:space="preserve">Los deportistas de Cuautlancingo tienen mayor  participación en actividades deportivas </t>
  </si>
  <si>
    <t>C. EVA SÁNCHEZ MENDIETA</t>
  </si>
  <si>
    <t>CONTRALORA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</si>
</sst>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26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23" fillId="0" borderId="0" xfId="0" applyFont="1"/>
    <xf numFmtId="0" fontId="1" fillId="0" borderId="0" xfId="2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3" fontId="5" fillId="0" borderId="0" xfId="2" applyNumberFormat="1" applyFont="1" applyAlignment="1" applyProtection="1">
      <alignment horizontal="center" vertical="center" wrapText="1"/>
      <protection hidden="1"/>
    </xf>
    <xf numFmtId="9" fontId="5" fillId="0" borderId="0" xfId="3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2" borderId="5" xfId="0" applyFont="1" applyFill="1" applyBorder="1" applyAlignment="1" applyProtection="1">
      <alignment horizontal="left" vertical="center" wrapText="1"/>
      <protection locked="0" hidden="1"/>
    </xf>
    <xf numFmtId="0" fontId="24" fillId="2" borderId="6" xfId="0" applyFont="1" applyFill="1" applyBorder="1" applyAlignment="1" applyProtection="1">
      <alignment horizontal="left" vertical="center" wrapText="1"/>
      <protection locked="0" hidden="1"/>
    </xf>
    <xf numFmtId="0" fontId="24" fillId="2" borderId="7" xfId="0" applyFont="1" applyFill="1" applyBorder="1" applyAlignment="1" applyProtection="1">
      <alignment horizontal="left" vertical="center" wrapText="1"/>
      <protection locked="0" hidden="1"/>
    </xf>
    <xf numFmtId="0" fontId="24" fillId="2" borderId="8" xfId="0" applyFont="1" applyFill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1" fillId="2" borderId="1" xfId="2" applyFont="1" applyFill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55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113568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113568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113568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113568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237</xdr:row>
      <xdr:rowOff>0</xdr:rowOff>
    </xdr:from>
    <xdr:to>
      <xdr:col>13</xdr:col>
      <xdr:colOff>104775</xdr:colOff>
      <xdr:row>237</xdr:row>
      <xdr:rowOff>142143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6763310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189768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189768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161193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161193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142143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142143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161193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161193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142143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142143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142143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142143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170718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170718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142143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142143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142143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142143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142143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142143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113568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113568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113568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170718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170718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142143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142143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142143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142143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142143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142143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142143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142143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142143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142143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161193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161193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142143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142143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142143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142143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142143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142143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142143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142143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142143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142143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170718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170718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142143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142143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142143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142143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142143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142143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170718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170718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142143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142143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142143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142143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142143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142143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142143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142143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180243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180243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170718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170718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170718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170718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142143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142143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142143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142143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142143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142143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142143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142143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142143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180243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180243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170718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170718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237</xdr:row>
      <xdr:rowOff>0</xdr:rowOff>
    </xdr:from>
    <xdr:to>
      <xdr:col>13</xdr:col>
      <xdr:colOff>104775</xdr:colOff>
      <xdr:row>237</xdr:row>
      <xdr:rowOff>151668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676331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180243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180243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170718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170718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237</xdr:row>
      <xdr:rowOff>0</xdr:rowOff>
    </xdr:from>
    <xdr:to>
      <xdr:col>13</xdr:col>
      <xdr:colOff>104775</xdr:colOff>
      <xdr:row>237</xdr:row>
      <xdr:rowOff>151668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676331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199293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237</xdr:row>
      <xdr:rowOff>151668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237</xdr:row>
      <xdr:rowOff>151668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170720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0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170720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0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47721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11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47721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11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170720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0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170720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0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170720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0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170720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0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170720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0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170720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0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170720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0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170720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0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170720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0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170720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0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170720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0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170720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0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800-00002A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8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8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800-00002D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800-00002E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800-00002F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800-000032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800-000033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800-000034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800-000035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800-000036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800-000037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800-000038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8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8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800-00003B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800-00003C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800-00003D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800-00003E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800-00003F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800-000040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800-000041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800-000042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800-000043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800-000044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800-000045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800-000046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800-000047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800-000048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800-000049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800-00004A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800-00004C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800-00004D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800-00004E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800-00004F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800-000050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8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8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800-000053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800-000054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800-000055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800-000056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800-000057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800-000058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800-000059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800-00005A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800-00005B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800-00005C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800-00005D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800-00005E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8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8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800-000061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800-000062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800-000063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800-000064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237</xdr:row>
      <xdr:rowOff>199293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800-000065080000}"/>
            </a:ext>
          </a:extLst>
        </xdr:cNvPr>
        <xdr:cNvSpPr txBox="1">
          <a:spLocks noChangeArrowheads="1"/>
        </xdr:cNvSpPr>
      </xdr:nvSpPr>
      <xdr:spPr bwMode="auto">
        <a:xfrm>
          <a:off x="3598209" y="53530500"/>
          <a:ext cx="85725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800-000066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800-000067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800-000068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800-000069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800-00006A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800-00006B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800-00006C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800-00006D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800-00006E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800-00006F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800-000070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800-000071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800-000072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800-000073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800-000074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800-000075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800-000076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800-000077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8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8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800-00007A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800-00007B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800-00007C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800-00007D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800-00007E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800-00007F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800-000080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800-000081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800-000082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800-000083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800-000084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800-000085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8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8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800-000088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800-000089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800-00008A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800-00008B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800-00008C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800-00008D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800-00008E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800-00008F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800-000090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800-000091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800-000092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800-000093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800-000094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800-000095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800-000096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800-000097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800-000098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800-000099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800-00009A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800-00009B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800-00009C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800-00009D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8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8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800-0000A0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800-0000A1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800-0000A2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800-0000A3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800-0000A4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800-0000A5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800-0000A6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800-0000A7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800-0000A8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800-0000A9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800-0000AA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800-0000AB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8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8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800-0000AE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800-0000AF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800-0000B0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800-0000B1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800-0000B2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800-0000B3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800-0000B4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800-0000B5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800-0000B6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800-0000B7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800-0000B8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800-0000B9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800-0000BA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800-0000BB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800-0000BC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800-0000BD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800-0000BE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800-0000BF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800-0000C0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800-0000C1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800-0000C2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800-0000C3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8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8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800-0000C6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800-0000C7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800-0000C8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800-0000C9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800-0000CA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800-0000CB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800-0000CC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800-0000CD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800-0000CE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800-0000CF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800-0000D0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800-0000D1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8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8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800-0000D4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800-0000D5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800-0000D6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151668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800-0000D7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800-0000D8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800-0000D9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800-0000DA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237</xdr:row>
      <xdr:rowOff>151668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800-0000DB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76200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800-0000DC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800-0000DD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800-0000DE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800-0000DF08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800-0000E0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800-0000E1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800-0000E2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800-0000E3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800-0000E4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800-0000E5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800-0000E6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800-0000E7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800-0000E8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800-0000E9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8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8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800-0000EC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800-0000ED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800-0000EE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800-0000EF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800-0000F0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180243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800-0000F1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800-0000F2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800-0000F3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800-0000F4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151668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800-0000F508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151668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800-0000F7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8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151668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8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800-0000FA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800-0000FB08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800-0000FC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800-0000FD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800-0000FE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800-0000FF08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800-000000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800-000001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800-000002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800-000003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800-000004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800-000005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800-000006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800-000007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800-000008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237</xdr:row>
      <xdr:rowOff>170718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800-000009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76200" cy="17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800-00000A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800-00000B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800-00000C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800-00000D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800-00000E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161193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800-00000F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800-000010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800-000011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800-000012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800-000013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800-000014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800-000015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800-000016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800-000017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800-000018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800-000019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800-00001A09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800-00001B09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800-00001C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800-00001D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8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8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800-00002109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800-00002209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800-00002309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800-000024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800-000025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800-000026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180245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800-000027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1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800-000028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800-000029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800-00002A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800-00002B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800-00002C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800-00002D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800-00002E09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800-00002F09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800-000030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800-000031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8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8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800-00003409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800-00003509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800-00003609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800-00003709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8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8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8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8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8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8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8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8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8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8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8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8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8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8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8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8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8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8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8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8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8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8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8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8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8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8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8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8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8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8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8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8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8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8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8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8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8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8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8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8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8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8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800-000064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800-000065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800-000066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800-000067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800-000068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800-000069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800-00006A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800-00006B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113568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800-00006C09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237</xdr:row>
      <xdr:rowOff>113568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800-00006D09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800-00006E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237</xdr:row>
      <xdr:rowOff>113568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800-00006F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113568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8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237</xdr:row>
      <xdr:rowOff>113568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8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113568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800-00007209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113568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800-00007309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113568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800-00007409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1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170720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800-000075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0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170720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800-000076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80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800-000077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47721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800-000078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11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47721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800-000079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11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800-00007A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800-00007B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800-00007C09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800-00007D09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800-00007E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800-00007F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8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8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800-00008209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237</xdr:row>
      <xdr:rowOff>151668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800-000083090000}"/>
            </a:ext>
          </a:extLst>
        </xdr:cNvPr>
        <xdr:cNvSpPr txBox="1">
          <a:spLocks noChangeArrowheads="1"/>
        </xdr:cNvSpPr>
      </xdr:nvSpPr>
      <xdr:spPr bwMode="auto">
        <a:xfrm>
          <a:off x="5165912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800-00008409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800-00008509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800-000086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800-000087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57246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800-000088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10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800-000089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800-00008A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800-00008B09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38488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800-00008C090000}"/>
            </a:ext>
          </a:extLst>
        </xdr:cNvPr>
        <xdr:cNvSpPr txBox="1">
          <a:spLocks noChangeArrowheads="1"/>
        </xdr:cNvSpPr>
      </xdr:nvSpPr>
      <xdr:spPr bwMode="auto">
        <a:xfrm>
          <a:off x="259976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800-00008D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38488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800-00008E090000}"/>
            </a:ext>
          </a:extLst>
        </xdr:cNvPr>
        <xdr:cNvSpPr txBox="1">
          <a:spLocks noChangeArrowheads="1"/>
        </xdr:cNvSpPr>
      </xdr:nvSpPr>
      <xdr:spPr bwMode="auto">
        <a:xfrm>
          <a:off x="1210235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8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38488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8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3530500"/>
          <a:ext cx="85725" cy="67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800-00009109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237</xdr:row>
      <xdr:rowOff>151668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800-000092090000}"/>
            </a:ext>
          </a:extLst>
        </xdr:cNvPr>
        <xdr:cNvSpPr txBox="1">
          <a:spLocks noChangeArrowheads="1"/>
        </xdr:cNvSpPr>
      </xdr:nvSpPr>
      <xdr:spPr bwMode="auto">
        <a:xfrm>
          <a:off x="3955676" y="53530500"/>
          <a:ext cx="85725" cy="15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8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8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8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8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8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8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8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8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8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8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8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8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8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8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8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8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8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8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8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8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8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8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8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8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8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8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8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8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8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8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8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8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8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8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8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8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8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8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8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8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8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8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8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8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8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237</xdr:row>
      <xdr:rowOff>159124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8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3530500"/>
          <a:ext cx="85725" cy="15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237</xdr:row>
      <xdr:rowOff>159124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8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3530500"/>
          <a:ext cx="85725" cy="15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237</xdr:row>
      <xdr:rowOff>149598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8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3530500"/>
          <a:ext cx="85725" cy="149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237</xdr:row>
      <xdr:rowOff>149598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8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3530500"/>
          <a:ext cx="85725" cy="149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237</xdr:row>
      <xdr:rowOff>149599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8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3530500"/>
          <a:ext cx="85725" cy="14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237</xdr:row>
      <xdr:rowOff>149599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8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3530500"/>
          <a:ext cx="85725" cy="14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237</xdr:row>
      <xdr:rowOff>161366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8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3530500"/>
          <a:ext cx="85725" cy="16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237</xdr:row>
      <xdr:rowOff>161366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8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3530500"/>
          <a:ext cx="85725" cy="16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237</xdr:row>
      <xdr:rowOff>157443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8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3530500"/>
          <a:ext cx="85725" cy="157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237</xdr:row>
      <xdr:rowOff>157443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8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3530500"/>
          <a:ext cx="85725" cy="157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8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8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8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8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8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8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8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8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8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8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8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8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8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8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8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8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8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8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8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8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8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8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8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8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8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8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8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8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8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8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8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8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8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8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8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8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8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8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8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8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8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8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8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8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8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8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8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8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8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8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8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8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8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8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8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8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8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8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8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8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8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8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8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8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8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8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8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8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8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8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8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8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8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8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8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8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8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8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8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8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8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8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8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8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8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8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8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8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8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8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8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8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8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8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8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8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8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8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8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8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8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8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8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8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8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8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8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8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8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8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8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8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8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8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8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8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8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8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8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8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8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8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8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8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8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8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8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8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8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8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8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8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8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8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8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8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8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8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8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8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8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8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8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8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8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8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8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8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8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8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8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8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8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8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8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8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8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8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8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8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8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8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8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8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8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8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8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8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8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8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8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8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8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8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8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8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8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8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8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8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8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8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8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8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8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8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8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8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8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8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8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8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8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8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8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8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8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8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8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8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8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8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8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8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8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8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8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8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8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8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8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8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8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8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8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8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8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8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8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8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8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8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8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8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8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8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8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8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8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8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8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8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8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8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8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8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8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8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8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8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8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8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8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8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8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8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8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8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8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8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8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8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8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8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8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8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8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8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8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8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8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8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8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8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8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8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8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8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8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8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8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8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8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8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8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8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8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8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8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8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8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8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8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8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8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8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8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8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8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8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8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8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8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8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195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8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8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8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8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8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8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8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8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8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8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8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8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8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8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8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8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8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8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8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8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8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8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8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8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8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8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8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8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8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8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8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8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8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8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8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8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8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8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232</xdr:row>
      <xdr:rowOff>428625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8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232</xdr:row>
      <xdr:rowOff>428625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8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428625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8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8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8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8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8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8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8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8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8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8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8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8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8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8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8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8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8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8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8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8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8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8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8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8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8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8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8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223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8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223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8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212</xdr:row>
      <xdr:rowOff>428625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8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8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8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8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8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8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8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8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8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8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8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8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8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8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8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8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8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8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8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8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8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8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8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8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8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8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8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8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8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8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8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8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8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8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8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8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8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8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8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8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8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8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8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8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8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8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8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8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8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8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8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8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8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8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8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8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8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8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8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8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8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8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8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8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8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8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8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8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8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8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8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8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8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8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8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8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8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8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8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8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8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8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8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8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8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8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8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8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8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8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8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8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8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8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8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8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8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8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8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8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8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8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8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8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8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8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8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8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8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8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8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8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8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8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8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8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8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8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8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8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8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8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8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8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8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8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8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8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8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8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8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8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8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8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8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8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8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8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8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8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8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8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8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8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8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8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8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8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8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8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8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8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8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8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8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8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8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8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8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8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8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8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8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8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8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8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8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8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8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8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8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8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8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8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8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8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8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8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8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8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8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8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8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8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8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8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8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8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8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8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8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8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8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8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8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8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8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8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8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8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8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8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8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8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8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8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8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8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8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8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8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8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8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8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8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8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8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8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8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8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8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8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8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8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8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8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8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8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8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8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8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8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8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8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8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8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8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8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8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8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8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8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8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8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8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8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8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8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8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8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8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8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8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8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8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8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8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8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8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8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8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8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8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8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8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8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8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8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8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8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8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8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8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8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8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8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8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8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8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8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8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8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8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8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8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8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8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8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8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8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8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8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8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8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8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8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8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8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8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8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8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8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8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8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8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8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8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8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8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8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8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8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8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8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8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8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8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8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8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8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8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8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8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8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8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8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8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8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8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8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8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8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8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8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8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8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8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8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8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8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8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8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8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8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8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8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8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8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8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8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8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8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8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8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8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8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8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8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8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8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8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8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8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8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8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8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8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8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8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8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8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8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8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8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8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8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8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8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8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8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8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8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8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8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8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8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8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8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8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8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8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8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8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8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8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8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8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8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8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8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8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8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8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8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8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8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8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8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8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8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8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8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8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8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8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8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8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8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8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8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8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8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8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8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8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8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8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8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8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8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8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8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8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8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8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8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8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8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8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8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8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8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8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8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8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8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8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8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8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8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8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8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8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8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8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8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8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8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194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8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8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8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8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8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8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8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8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8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194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8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8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8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199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8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8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8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8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8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8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8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8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8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8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8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8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8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8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8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8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8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8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8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8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8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8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8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8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8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8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8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8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8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8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8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8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8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8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8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8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223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8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223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8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212</xdr:row>
      <xdr:rowOff>428625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8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8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8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8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8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8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8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8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8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8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8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8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8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8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8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8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8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8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8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8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8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8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8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8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8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8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8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8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8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8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8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8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212</xdr:row>
      <xdr:rowOff>428625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8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8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8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223</xdr:row>
      <xdr:rowOff>47625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8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8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8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8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8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8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8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8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8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8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223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8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8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8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228</xdr:row>
      <xdr:rowOff>47625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8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8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8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8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8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8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8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8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8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8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228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8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8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857811</xdr:colOff>
      <xdr:row>112</xdr:row>
      <xdr:rowOff>152960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800-0000880D0000}"/>
            </a:ext>
          </a:extLst>
        </xdr:cNvPr>
        <xdr:cNvSpPr txBox="1">
          <a:spLocks noChangeArrowheads="1"/>
        </xdr:cNvSpPr>
      </xdr:nvSpPr>
      <xdr:spPr bwMode="auto">
        <a:xfrm>
          <a:off x="2068046" y="2528775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8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8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200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8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229</xdr:row>
      <xdr:rowOff>85725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8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800-00008E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800-00008F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800-000090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0000000-0008-0000-0800-000091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00000000-0008-0000-0800-000092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5" name="Text Box 8">
          <a:extLst>
            <a:ext uri="{FF2B5EF4-FFF2-40B4-BE49-F238E27FC236}">
              <a16:creationId xmlns:a16="http://schemas.microsoft.com/office/drawing/2014/main" id="{00000000-0008-0000-0800-000093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0</xdr:row>
      <xdr:rowOff>28574</xdr:rowOff>
    </xdr:from>
    <xdr:to>
      <xdr:col>2</xdr:col>
      <xdr:colOff>742952</xdr:colOff>
      <xdr:row>4</xdr:row>
      <xdr:rowOff>133350</xdr:rowOff>
    </xdr:to>
    <xdr:pic>
      <xdr:nvPicPr>
        <xdr:cNvPr id="2920" name="Imagen 2919">
          <a:extLst>
            <a:ext uri="{FF2B5EF4-FFF2-40B4-BE49-F238E27FC236}">
              <a16:creationId xmlns:a16="http://schemas.microsoft.com/office/drawing/2014/main" id="{6661F0BB-9C07-4D70-9AF5-CE177596E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4"/>
          <a:ext cx="1885952" cy="942976"/>
        </a:xfrm>
        <a:prstGeom prst="rect">
          <a:avLst/>
        </a:prstGeom>
      </xdr:spPr>
    </xdr:pic>
    <xdr:clientData/>
  </xdr:twoCellAnchor>
  <xdr:oneCellAnchor>
    <xdr:from>
      <xdr:col>3</xdr:col>
      <xdr:colOff>552450</xdr:colOff>
      <xdr:row>196</xdr:row>
      <xdr:rowOff>190500</xdr:rowOff>
    </xdr:from>
    <xdr:ext cx="85725" cy="675153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3CE0E200-2279-400A-9BAF-630B7D739E34}"/>
            </a:ext>
          </a:extLst>
        </xdr:cNvPr>
        <xdr:cNvSpPr txBox="1">
          <a:spLocks noChangeArrowheads="1"/>
        </xdr:cNvSpPr>
      </xdr:nvSpPr>
      <xdr:spPr bwMode="auto">
        <a:xfrm>
          <a:off x="3148013" y="43830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0" customWidth="1"/>
    <col min="2" max="2" width="9.42578125" style="120" customWidth="1"/>
    <col min="3" max="3" width="29.42578125" style="131" customWidth="1"/>
    <col min="4" max="16384" width="11.42578125" style="118"/>
  </cols>
  <sheetData>
    <row r="1" spans="1:3" ht="33" customHeight="1">
      <c r="A1" s="117" t="s">
        <v>1020</v>
      </c>
      <c r="B1" s="117" t="s">
        <v>1021</v>
      </c>
      <c r="C1" s="117" t="s">
        <v>1022</v>
      </c>
    </row>
    <row r="2" spans="1:3" ht="16.5" customHeight="1">
      <c r="A2" s="119">
        <v>1</v>
      </c>
      <c r="B2" s="120" t="s">
        <v>344</v>
      </c>
      <c r="C2" s="121" t="s">
        <v>345</v>
      </c>
    </row>
    <row r="3" spans="1:3" ht="16.5" customHeight="1">
      <c r="A3" s="119">
        <v>2</v>
      </c>
      <c r="B3" s="120" t="s">
        <v>346</v>
      </c>
      <c r="C3" s="121" t="s">
        <v>347</v>
      </c>
    </row>
    <row r="4" spans="1:3" ht="29.25" customHeight="1">
      <c r="A4" s="119">
        <v>3</v>
      </c>
      <c r="B4" s="120" t="s">
        <v>348</v>
      </c>
      <c r="C4" s="121" t="s">
        <v>349</v>
      </c>
    </row>
    <row r="5" spans="1:3" ht="16.5" customHeight="1">
      <c r="A5" s="119">
        <v>4</v>
      </c>
      <c r="B5" s="120" t="s">
        <v>350</v>
      </c>
      <c r="C5" s="121" t="s">
        <v>351</v>
      </c>
    </row>
    <row r="6" spans="1:3" ht="29.25" customHeight="1">
      <c r="A6" s="119">
        <v>5</v>
      </c>
      <c r="B6" s="120" t="s">
        <v>352</v>
      </c>
      <c r="C6" s="121" t="s">
        <v>353</v>
      </c>
    </row>
    <row r="7" spans="1:3" ht="29.25" customHeight="1">
      <c r="A7" s="119">
        <v>6</v>
      </c>
      <c r="B7" s="120" t="s">
        <v>354</v>
      </c>
      <c r="C7" s="121" t="s">
        <v>355</v>
      </c>
    </row>
    <row r="8" spans="1:3" ht="29.25" customHeight="1">
      <c r="A8" s="119">
        <v>7</v>
      </c>
      <c r="B8" s="120" t="s">
        <v>832</v>
      </c>
      <c r="C8" s="121" t="s">
        <v>356</v>
      </c>
    </row>
    <row r="9" spans="1:3" ht="29.25" customHeight="1">
      <c r="A9" s="119">
        <v>8</v>
      </c>
      <c r="B9" s="120" t="s">
        <v>357</v>
      </c>
      <c r="C9" s="121" t="s">
        <v>358</v>
      </c>
    </row>
    <row r="10" spans="1:3" ht="29.25" customHeight="1">
      <c r="A10" s="119">
        <v>9</v>
      </c>
      <c r="B10" s="120" t="s">
        <v>359</v>
      </c>
      <c r="C10" s="121" t="s">
        <v>360</v>
      </c>
    </row>
    <row r="11" spans="1:3" ht="29.25" customHeight="1">
      <c r="A11" s="119">
        <v>10</v>
      </c>
      <c r="B11" s="120" t="s">
        <v>361</v>
      </c>
      <c r="C11" s="121" t="s">
        <v>362</v>
      </c>
    </row>
    <row r="12" spans="1:3" ht="28.5" customHeight="1">
      <c r="A12" s="119">
        <v>11</v>
      </c>
      <c r="B12" s="120" t="s">
        <v>833</v>
      </c>
      <c r="C12" s="121" t="s">
        <v>363</v>
      </c>
    </row>
    <row r="13" spans="1:3" ht="29.25" customHeight="1">
      <c r="A13" s="119">
        <v>12</v>
      </c>
      <c r="B13" s="120" t="s">
        <v>364</v>
      </c>
      <c r="C13" s="121" t="s">
        <v>365</v>
      </c>
    </row>
    <row r="14" spans="1:3" ht="29.25" customHeight="1">
      <c r="A14" s="119">
        <v>13</v>
      </c>
      <c r="B14" s="120" t="s">
        <v>366</v>
      </c>
      <c r="C14" s="121" t="s">
        <v>367</v>
      </c>
    </row>
    <row r="15" spans="1:3" ht="29.25" customHeight="1">
      <c r="A15" s="119">
        <v>14</v>
      </c>
      <c r="B15" s="120" t="s">
        <v>368</v>
      </c>
      <c r="C15" s="121" t="s">
        <v>369</v>
      </c>
    </row>
    <row r="16" spans="1:3" ht="39.75" customHeight="1">
      <c r="A16" s="119">
        <v>15</v>
      </c>
      <c r="B16" s="120" t="s">
        <v>370</v>
      </c>
      <c r="C16" s="121" t="s">
        <v>371</v>
      </c>
    </row>
    <row r="17" spans="1:3" ht="29.25" customHeight="1">
      <c r="A17" s="119">
        <v>16</v>
      </c>
      <c r="B17" s="120" t="s">
        <v>372</v>
      </c>
      <c r="C17" s="121" t="s">
        <v>373</v>
      </c>
    </row>
    <row r="18" spans="1:3" ht="29.25" customHeight="1">
      <c r="A18" s="119">
        <v>17</v>
      </c>
      <c r="B18" s="120" t="s">
        <v>374</v>
      </c>
      <c r="C18" s="121" t="s">
        <v>375</v>
      </c>
    </row>
    <row r="19" spans="1:3" ht="29.25" customHeight="1">
      <c r="A19" s="119">
        <v>18</v>
      </c>
      <c r="B19" s="120" t="s">
        <v>376</v>
      </c>
      <c r="C19" s="121" t="s">
        <v>377</v>
      </c>
    </row>
    <row r="20" spans="1:3" ht="29.25" customHeight="1">
      <c r="A20" s="119">
        <v>19</v>
      </c>
      <c r="B20" s="120" t="s">
        <v>378</v>
      </c>
      <c r="C20" s="121" t="s">
        <v>379</v>
      </c>
    </row>
    <row r="21" spans="1:3" ht="29.25" customHeight="1">
      <c r="A21" s="119">
        <v>20</v>
      </c>
      <c r="B21" s="120" t="s">
        <v>380</v>
      </c>
      <c r="C21" s="121" t="s">
        <v>381</v>
      </c>
    </row>
    <row r="22" spans="1:3" ht="29.25" customHeight="1">
      <c r="A22" s="119">
        <v>21</v>
      </c>
      <c r="B22" s="120" t="s">
        <v>382</v>
      </c>
      <c r="C22" s="121" t="s">
        <v>383</v>
      </c>
    </row>
    <row r="23" spans="1:3" ht="29.25" customHeight="1">
      <c r="A23" s="119">
        <v>22</v>
      </c>
      <c r="B23" s="120" t="s">
        <v>834</v>
      </c>
      <c r="C23" s="121" t="s">
        <v>384</v>
      </c>
    </row>
    <row r="24" spans="1:3" ht="16.5" customHeight="1">
      <c r="A24" s="119">
        <v>23</v>
      </c>
      <c r="B24" s="120" t="s">
        <v>385</v>
      </c>
      <c r="C24" s="121" t="s">
        <v>386</v>
      </c>
    </row>
    <row r="25" spans="1:3" ht="16.5" customHeight="1">
      <c r="A25" s="119">
        <v>24</v>
      </c>
      <c r="B25" s="120" t="s">
        <v>387</v>
      </c>
      <c r="C25" s="121" t="s">
        <v>388</v>
      </c>
    </row>
    <row r="26" spans="1:3" ht="16.5" customHeight="1">
      <c r="A26" s="119">
        <v>25</v>
      </c>
      <c r="B26" s="120" t="s">
        <v>389</v>
      </c>
      <c r="C26" s="121" t="s">
        <v>390</v>
      </c>
    </row>
    <row r="27" spans="1:3" ht="16.5" customHeight="1">
      <c r="A27" s="119">
        <v>26</v>
      </c>
      <c r="B27" s="120" t="s">
        <v>391</v>
      </c>
      <c r="C27" s="121" t="s">
        <v>392</v>
      </c>
    </row>
    <row r="28" spans="1:3" ht="16.5" customHeight="1">
      <c r="A28" s="119">
        <v>27</v>
      </c>
      <c r="B28" s="120" t="s">
        <v>393</v>
      </c>
      <c r="C28" s="121" t="s">
        <v>394</v>
      </c>
    </row>
    <row r="29" spans="1:3" ht="16.5" customHeight="1">
      <c r="A29" s="119">
        <v>28</v>
      </c>
      <c r="B29" s="120" t="s">
        <v>395</v>
      </c>
      <c r="C29" s="121" t="s">
        <v>396</v>
      </c>
    </row>
    <row r="30" spans="1:3" ht="16.5" customHeight="1">
      <c r="A30" s="119">
        <v>29</v>
      </c>
      <c r="B30" s="120" t="s">
        <v>397</v>
      </c>
      <c r="C30" s="121" t="s">
        <v>398</v>
      </c>
    </row>
    <row r="31" spans="1:3" ht="16.5" customHeight="1">
      <c r="A31" s="119">
        <v>30</v>
      </c>
      <c r="B31" s="120" t="s">
        <v>399</v>
      </c>
      <c r="C31" s="121" t="s">
        <v>400</v>
      </c>
    </row>
    <row r="32" spans="1:3" ht="16.5" customHeight="1">
      <c r="A32" s="119">
        <v>31</v>
      </c>
      <c r="B32" s="120" t="s">
        <v>401</v>
      </c>
      <c r="C32" s="121" t="s">
        <v>402</v>
      </c>
    </row>
    <row r="33" spans="1:3" ht="16.5" customHeight="1">
      <c r="A33" s="119">
        <v>32</v>
      </c>
      <c r="B33" s="120" t="s">
        <v>403</v>
      </c>
      <c r="C33" s="121" t="s">
        <v>404</v>
      </c>
    </row>
    <row r="34" spans="1:3" ht="16.5" customHeight="1">
      <c r="A34" s="119">
        <v>33</v>
      </c>
      <c r="B34" s="120" t="s">
        <v>405</v>
      </c>
      <c r="C34" s="121" t="s">
        <v>406</v>
      </c>
    </row>
    <row r="35" spans="1:3" ht="16.5" customHeight="1">
      <c r="A35" s="119">
        <v>34</v>
      </c>
      <c r="B35" s="120" t="s">
        <v>835</v>
      </c>
      <c r="C35" s="121" t="s">
        <v>407</v>
      </c>
    </row>
    <row r="36" spans="1:3" ht="16.5" customHeight="1">
      <c r="A36" s="119">
        <v>35</v>
      </c>
      <c r="B36" s="120" t="s">
        <v>408</v>
      </c>
      <c r="C36" s="121" t="s">
        <v>409</v>
      </c>
    </row>
    <row r="37" spans="1:3" ht="16.5" customHeight="1">
      <c r="A37" s="119">
        <v>36</v>
      </c>
      <c r="B37" s="120" t="s">
        <v>410</v>
      </c>
      <c r="C37" s="121" t="s">
        <v>411</v>
      </c>
    </row>
    <row r="38" spans="1:3" ht="29.25" customHeight="1">
      <c r="A38" s="119">
        <v>37</v>
      </c>
      <c r="B38" s="120" t="s">
        <v>412</v>
      </c>
      <c r="C38" s="121" t="s">
        <v>413</v>
      </c>
    </row>
    <row r="39" spans="1:3" ht="29.25" customHeight="1">
      <c r="A39" s="119">
        <v>38</v>
      </c>
      <c r="B39" s="120" t="s">
        <v>414</v>
      </c>
      <c r="C39" s="121" t="s">
        <v>415</v>
      </c>
    </row>
    <row r="40" spans="1:3" ht="29.25" customHeight="1">
      <c r="A40" s="119">
        <v>39</v>
      </c>
      <c r="B40" s="120" t="s">
        <v>416</v>
      </c>
      <c r="C40" s="121" t="s">
        <v>417</v>
      </c>
    </row>
    <row r="41" spans="1:3" ht="29.25" customHeight="1">
      <c r="A41" s="119">
        <v>40</v>
      </c>
      <c r="B41" s="120" t="s">
        <v>418</v>
      </c>
      <c r="C41" s="121" t="s">
        <v>419</v>
      </c>
    </row>
    <row r="42" spans="1:3" ht="29.25" customHeight="1">
      <c r="A42" s="119">
        <v>41</v>
      </c>
      <c r="B42" s="120" t="s">
        <v>420</v>
      </c>
      <c r="C42" s="121" t="s">
        <v>421</v>
      </c>
    </row>
    <row r="43" spans="1:3" ht="29.25" customHeight="1">
      <c r="A43" s="119">
        <v>42</v>
      </c>
      <c r="B43" s="120" t="s">
        <v>422</v>
      </c>
      <c r="C43" s="121" t="s">
        <v>423</v>
      </c>
    </row>
    <row r="44" spans="1:3" ht="16.5" customHeight="1">
      <c r="A44" s="119">
        <v>43</v>
      </c>
      <c r="B44" s="120" t="s">
        <v>424</v>
      </c>
      <c r="C44" s="121" t="s">
        <v>425</v>
      </c>
    </row>
    <row r="45" spans="1:3" ht="16.5" customHeight="1">
      <c r="A45" s="119">
        <v>44</v>
      </c>
      <c r="B45" s="120" t="s">
        <v>426</v>
      </c>
      <c r="C45" s="121" t="s">
        <v>427</v>
      </c>
    </row>
    <row r="46" spans="1:3" ht="29.25" customHeight="1">
      <c r="A46" s="119">
        <v>45</v>
      </c>
      <c r="B46" s="120" t="s">
        <v>428</v>
      </c>
      <c r="C46" s="121" t="s">
        <v>429</v>
      </c>
    </row>
    <row r="47" spans="1:3" ht="29.25" customHeight="1">
      <c r="A47" s="119">
        <v>46</v>
      </c>
      <c r="B47" s="120" t="s">
        <v>430</v>
      </c>
      <c r="C47" s="121" t="s">
        <v>431</v>
      </c>
    </row>
    <row r="48" spans="1:3" ht="16.5" customHeight="1">
      <c r="A48" s="119">
        <v>47</v>
      </c>
      <c r="B48" s="120" t="s">
        <v>432</v>
      </c>
      <c r="C48" s="121" t="s">
        <v>433</v>
      </c>
    </row>
    <row r="49" spans="1:4" ht="29.25" customHeight="1">
      <c r="A49" s="119">
        <v>48</v>
      </c>
      <c r="B49" s="120" t="s">
        <v>434</v>
      </c>
      <c r="C49" s="121" t="s">
        <v>435</v>
      </c>
    </row>
    <row r="50" spans="1:4" ht="29.25" customHeight="1">
      <c r="A50" s="119">
        <v>49</v>
      </c>
      <c r="B50" s="120" t="s">
        <v>436</v>
      </c>
      <c r="C50" s="121" t="s">
        <v>437</v>
      </c>
    </row>
    <row r="51" spans="1:4" ht="29.25" customHeight="1">
      <c r="A51" s="119">
        <v>50</v>
      </c>
      <c r="B51" s="120" t="s">
        <v>438</v>
      </c>
      <c r="C51" s="121" t="s">
        <v>439</v>
      </c>
      <c r="D51" s="118" t="s">
        <v>1023</v>
      </c>
    </row>
    <row r="52" spans="1:4" ht="29.25" customHeight="1">
      <c r="A52" s="119">
        <v>51</v>
      </c>
      <c r="B52" s="120" t="s">
        <v>440</v>
      </c>
      <c r="C52" s="121" t="s">
        <v>441</v>
      </c>
    </row>
    <row r="53" spans="1:4" ht="29.25" customHeight="1">
      <c r="A53" s="119">
        <v>52</v>
      </c>
      <c r="B53" s="120" t="s">
        <v>442</v>
      </c>
      <c r="C53" s="121" t="s">
        <v>443</v>
      </c>
    </row>
    <row r="54" spans="1:4" ht="29.25" customHeight="1">
      <c r="A54" s="119">
        <v>53</v>
      </c>
      <c r="B54" s="120" t="s">
        <v>444</v>
      </c>
      <c r="C54" s="121" t="s">
        <v>445</v>
      </c>
    </row>
    <row r="55" spans="1:4" ht="29.25" customHeight="1">
      <c r="A55" s="119">
        <v>54</v>
      </c>
      <c r="B55" s="120" t="s">
        <v>446</v>
      </c>
      <c r="C55" s="121" t="s">
        <v>447</v>
      </c>
    </row>
    <row r="56" spans="1:4" ht="16.5" customHeight="1">
      <c r="A56" s="119">
        <v>55</v>
      </c>
      <c r="B56" s="120" t="s">
        <v>448</v>
      </c>
      <c r="C56" s="121" t="s">
        <v>449</v>
      </c>
    </row>
    <row r="57" spans="1:4" ht="16.5" customHeight="1">
      <c r="A57" s="119">
        <v>56</v>
      </c>
      <c r="B57" s="120" t="s">
        <v>450</v>
      </c>
      <c r="C57" s="121" t="s">
        <v>451</v>
      </c>
    </row>
    <row r="58" spans="1:4" ht="16.5" customHeight="1">
      <c r="A58" s="119">
        <v>57</v>
      </c>
      <c r="B58" s="120" t="s">
        <v>452</v>
      </c>
      <c r="C58" s="121" t="s">
        <v>453</v>
      </c>
    </row>
    <row r="59" spans="1:4" ht="16.5" customHeight="1">
      <c r="A59" s="119">
        <v>58</v>
      </c>
      <c r="B59" s="120" t="s">
        <v>454</v>
      </c>
      <c r="C59" s="121" t="s">
        <v>455</v>
      </c>
    </row>
    <row r="60" spans="1:4" ht="16.5" customHeight="1">
      <c r="A60" s="119">
        <v>59</v>
      </c>
      <c r="B60" s="120" t="s">
        <v>456</v>
      </c>
      <c r="C60" s="121" t="s">
        <v>457</v>
      </c>
    </row>
    <row r="61" spans="1:4" ht="16.5" customHeight="1">
      <c r="A61" s="119">
        <v>60</v>
      </c>
      <c r="B61" s="120" t="s">
        <v>458</v>
      </c>
      <c r="C61" s="121" t="s">
        <v>459</v>
      </c>
    </row>
    <row r="62" spans="1:4" ht="16.5" customHeight="1">
      <c r="A62" s="119">
        <v>61</v>
      </c>
      <c r="B62" s="120" t="s">
        <v>460</v>
      </c>
      <c r="C62" s="121" t="s">
        <v>461</v>
      </c>
    </row>
    <row r="63" spans="1:4" ht="16.5" customHeight="1">
      <c r="A63" s="119">
        <v>62</v>
      </c>
      <c r="B63" s="120" t="s">
        <v>462</v>
      </c>
      <c r="C63" s="121" t="s">
        <v>463</v>
      </c>
    </row>
    <row r="64" spans="1:4" ht="29.25" customHeight="1">
      <c r="A64" s="119">
        <v>63</v>
      </c>
      <c r="B64" s="120" t="s">
        <v>464</v>
      </c>
      <c r="C64" s="121" t="s">
        <v>465</v>
      </c>
    </row>
    <row r="65" spans="1:3" ht="29.25" customHeight="1">
      <c r="A65" s="119">
        <v>64</v>
      </c>
      <c r="B65" s="120" t="s">
        <v>466</v>
      </c>
      <c r="C65" s="121" t="s">
        <v>467</v>
      </c>
    </row>
    <row r="66" spans="1:3" ht="29.25" customHeight="1">
      <c r="A66" s="119">
        <v>65</v>
      </c>
      <c r="B66" s="120" t="s">
        <v>468</v>
      </c>
      <c r="C66" s="121" t="s">
        <v>469</v>
      </c>
    </row>
    <row r="67" spans="1:3" ht="29.25" customHeight="1">
      <c r="A67" s="119">
        <v>66</v>
      </c>
      <c r="B67" s="120" t="s">
        <v>470</v>
      </c>
      <c r="C67" s="121" t="s">
        <v>471</v>
      </c>
    </row>
    <row r="68" spans="1:3" ht="16.5" customHeight="1">
      <c r="A68" s="119">
        <v>67</v>
      </c>
      <c r="B68" s="120" t="s">
        <v>472</v>
      </c>
      <c r="C68" s="121" t="s">
        <v>473</v>
      </c>
    </row>
    <row r="69" spans="1:3" ht="29.25" customHeight="1">
      <c r="A69" s="119">
        <v>68</v>
      </c>
      <c r="B69" s="120" t="s">
        <v>474</v>
      </c>
      <c r="C69" s="121" t="s">
        <v>475</v>
      </c>
    </row>
    <row r="70" spans="1:3" ht="29.25" customHeight="1">
      <c r="A70" s="119">
        <v>69</v>
      </c>
      <c r="B70" s="120" t="s">
        <v>476</v>
      </c>
      <c r="C70" s="121" t="s">
        <v>477</v>
      </c>
    </row>
    <row r="71" spans="1:3" ht="29.25" customHeight="1">
      <c r="A71" s="119">
        <v>70</v>
      </c>
      <c r="B71" s="120" t="s">
        <v>478</v>
      </c>
      <c r="C71" s="121" t="s">
        <v>479</v>
      </c>
    </row>
    <row r="72" spans="1:3" ht="29.25" customHeight="1">
      <c r="A72" s="119">
        <v>71</v>
      </c>
      <c r="B72" s="120" t="s">
        <v>480</v>
      </c>
      <c r="C72" s="121" t="s">
        <v>481</v>
      </c>
    </row>
    <row r="73" spans="1:3" ht="29.25" customHeight="1">
      <c r="A73" s="119">
        <v>72</v>
      </c>
      <c r="B73" s="120" t="s">
        <v>482</v>
      </c>
      <c r="C73" s="121" t="s">
        <v>483</v>
      </c>
    </row>
    <row r="74" spans="1:3" ht="29.25" customHeight="1">
      <c r="A74" s="119">
        <v>73</v>
      </c>
      <c r="B74" s="120" t="s">
        <v>484</v>
      </c>
      <c r="C74" s="121" t="s">
        <v>485</v>
      </c>
    </row>
    <row r="75" spans="1:3" ht="29.25" customHeight="1">
      <c r="A75" s="119">
        <v>74</v>
      </c>
      <c r="B75" s="120" t="s">
        <v>486</v>
      </c>
      <c r="C75" s="121" t="s">
        <v>487</v>
      </c>
    </row>
    <row r="76" spans="1:3" ht="29.25" customHeight="1">
      <c r="A76" s="119">
        <v>75</v>
      </c>
      <c r="B76" s="120" t="s">
        <v>488</v>
      </c>
      <c r="C76" s="121" t="s">
        <v>489</v>
      </c>
    </row>
    <row r="77" spans="1:3" ht="29.25" customHeight="1">
      <c r="A77" s="119">
        <v>76</v>
      </c>
      <c r="B77" s="120" t="s">
        <v>490</v>
      </c>
      <c r="C77" s="121" t="s">
        <v>491</v>
      </c>
    </row>
    <row r="78" spans="1:3" ht="29.25" customHeight="1">
      <c r="A78" s="119">
        <v>77</v>
      </c>
      <c r="B78" s="120" t="s">
        <v>492</v>
      </c>
      <c r="C78" s="121" t="s">
        <v>493</v>
      </c>
    </row>
    <row r="79" spans="1:3" ht="29.25" customHeight="1">
      <c r="A79" s="119">
        <v>78</v>
      </c>
      <c r="B79" s="120" t="s">
        <v>494</v>
      </c>
      <c r="C79" s="121" t="s">
        <v>495</v>
      </c>
    </row>
    <row r="80" spans="1:3" ht="29.25" customHeight="1">
      <c r="A80" s="119">
        <v>79</v>
      </c>
      <c r="B80" s="120" t="s">
        <v>496</v>
      </c>
      <c r="C80" s="121" t="s">
        <v>497</v>
      </c>
    </row>
    <row r="81" spans="1:3" ht="29.25" customHeight="1">
      <c r="A81" s="119">
        <v>80</v>
      </c>
      <c r="B81" s="120" t="s">
        <v>498</v>
      </c>
      <c r="C81" s="121" t="s">
        <v>499</v>
      </c>
    </row>
    <row r="82" spans="1:3" ht="29.25" customHeight="1">
      <c r="A82" s="119">
        <v>81</v>
      </c>
      <c r="B82" s="120" t="s">
        <v>500</v>
      </c>
      <c r="C82" s="121" t="s">
        <v>501</v>
      </c>
    </row>
    <row r="83" spans="1:3" ht="29.25" customHeight="1">
      <c r="A83" s="119">
        <v>82</v>
      </c>
      <c r="B83" s="120" t="s">
        <v>502</v>
      </c>
      <c r="C83" s="121" t="s">
        <v>503</v>
      </c>
    </row>
    <row r="84" spans="1:3" ht="29.25" customHeight="1">
      <c r="A84" s="119">
        <v>83</v>
      </c>
      <c r="B84" s="120" t="s">
        <v>504</v>
      </c>
      <c r="C84" s="121" t="s">
        <v>505</v>
      </c>
    </row>
    <row r="85" spans="1:3" ht="29.25" customHeight="1">
      <c r="A85" s="119">
        <v>84</v>
      </c>
      <c r="B85" s="120" t="s">
        <v>506</v>
      </c>
      <c r="C85" s="121" t="s">
        <v>507</v>
      </c>
    </row>
    <row r="86" spans="1:3" ht="29.25" customHeight="1">
      <c r="A86" s="119">
        <v>85</v>
      </c>
      <c r="B86" s="120" t="s">
        <v>508</v>
      </c>
      <c r="C86" s="121" t="s">
        <v>509</v>
      </c>
    </row>
    <row r="87" spans="1:3" ht="29.25" customHeight="1">
      <c r="A87" s="119">
        <v>86</v>
      </c>
      <c r="B87" s="120" t="s">
        <v>510</v>
      </c>
      <c r="C87" s="121" t="s">
        <v>511</v>
      </c>
    </row>
    <row r="88" spans="1:3" ht="29.25" customHeight="1">
      <c r="A88" s="119">
        <v>87</v>
      </c>
      <c r="B88" s="120" t="s">
        <v>512</v>
      </c>
      <c r="C88" s="121" t="s">
        <v>513</v>
      </c>
    </row>
    <row r="89" spans="1:3" ht="29.25" customHeight="1">
      <c r="A89" s="119">
        <v>88</v>
      </c>
      <c r="B89" s="120" t="s">
        <v>514</v>
      </c>
      <c r="C89" s="121" t="s">
        <v>515</v>
      </c>
    </row>
    <row r="90" spans="1:3" ht="29.25" customHeight="1">
      <c r="A90" s="119">
        <v>89</v>
      </c>
      <c r="B90" s="120" t="s">
        <v>516</v>
      </c>
      <c r="C90" s="121" t="s">
        <v>517</v>
      </c>
    </row>
    <row r="91" spans="1:3" ht="29.25" customHeight="1">
      <c r="A91" s="119">
        <v>90</v>
      </c>
      <c r="B91" s="120" t="s">
        <v>518</v>
      </c>
      <c r="C91" s="121" t="s">
        <v>519</v>
      </c>
    </row>
    <row r="92" spans="1:3" ht="29.25" customHeight="1">
      <c r="A92" s="119">
        <v>91</v>
      </c>
      <c r="B92" s="120" t="s">
        <v>520</v>
      </c>
      <c r="C92" s="121" t="s">
        <v>521</v>
      </c>
    </row>
    <row r="93" spans="1:3" ht="29.25" customHeight="1">
      <c r="A93" s="119">
        <v>92</v>
      </c>
      <c r="B93" s="120" t="s">
        <v>522</v>
      </c>
      <c r="C93" s="121" t="s">
        <v>523</v>
      </c>
    </row>
    <row r="94" spans="1:3" ht="29.25" customHeight="1">
      <c r="A94" s="119">
        <v>93</v>
      </c>
      <c r="B94" s="120" t="s">
        <v>524</v>
      </c>
      <c r="C94" s="121" t="s">
        <v>525</v>
      </c>
    </row>
    <row r="95" spans="1:3" ht="29.25" customHeight="1">
      <c r="A95" s="119">
        <v>94</v>
      </c>
      <c r="B95" s="120" t="s">
        <v>526</v>
      </c>
      <c r="C95" s="121" t="s">
        <v>527</v>
      </c>
    </row>
    <row r="96" spans="1:3" ht="29.25" customHeight="1">
      <c r="A96" s="119">
        <v>95</v>
      </c>
      <c r="B96" s="120" t="s">
        <v>528</v>
      </c>
      <c r="C96" s="121" t="s">
        <v>529</v>
      </c>
    </row>
    <row r="97" spans="1:3" ht="29.25" customHeight="1">
      <c r="A97" s="119">
        <v>96</v>
      </c>
      <c r="B97" s="120" t="s">
        <v>530</v>
      </c>
      <c r="C97" s="121" t="s">
        <v>531</v>
      </c>
    </row>
    <row r="98" spans="1:3" ht="29.25" customHeight="1">
      <c r="A98" s="119">
        <v>97</v>
      </c>
      <c r="B98" s="120" t="s">
        <v>532</v>
      </c>
      <c r="C98" s="121" t="s">
        <v>533</v>
      </c>
    </row>
    <row r="99" spans="1:3" ht="29.25" customHeight="1">
      <c r="A99" s="119">
        <v>98</v>
      </c>
      <c r="B99" s="120" t="s">
        <v>534</v>
      </c>
      <c r="C99" s="121" t="s">
        <v>535</v>
      </c>
    </row>
    <row r="100" spans="1:3" ht="29.25" customHeight="1">
      <c r="A100" s="119">
        <v>99</v>
      </c>
      <c r="B100" s="120" t="s">
        <v>536</v>
      </c>
      <c r="C100" s="121" t="s">
        <v>537</v>
      </c>
    </row>
    <row r="101" spans="1:3" ht="29.25" customHeight="1">
      <c r="A101" s="119">
        <v>100</v>
      </c>
      <c r="B101" s="120" t="s">
        <v>538</v>
      </c>
      <c r="C101" s="121" t="s">
        <v>539</v>
      </c>
    </row>
    <row r="102" spans="1:3" ht="29.25" customHeight="1">
      <c r="A102" s="119">
        <v>101</v>
      </c>
      <c r="B102" s="120" t="s">
        <v>540</v>
      </c>
      <c r="C102" s="121" t="s">
        <v>541</v>
      </c>
    </row>
    <row r="103" spans="1:3" ht="29.25" customHeight="1">
      <c r="A103" s="119">
        <v>102</v>
      </c>
      <c r="B103" s="120" t="s">
        <v>542</v>
      </c>
      <c r="C103" s="121" t="s">
        <v>543</v>
      </c>
    </row>
    <row r="104" spans="1:3" ht="29.25" customHeight="1">
      <c r="A104" s="119">
        <v>103</v>
      </c>
      <c r="B104" s="120" t="s">
        <v>544</v>
      </c>
      <c r="C104" s="121" t="s">
        <v>545</v>
      </c>
    </row>
    <row r="105" spans="1:3" ht="29.25" customHeight="1">
      <c r="A105" s="119">
        <v>104</v>
      </c>
      <c r="B105" s="120" t="s">
        <v>546</v>
      </c>
      <c r="C105" s="121" t="s">
        <v>547</v>
      </c>
    </row>
    <row r="106" spans="1:3" ht="29.25" customHeight="1">
      <c r="A106" s="119">
        <v>105</v>
      </c>
      <c r="B106" s="120" t="s">
        <v>548</v>
      </c>
      <c r="C106" s="121" t="s">
        <v>549</v>
      </c>
    </row>
    <row r="107" spans="1:3" ht="29.25" customHeight="1">
      <c r="A107" s="119">
        <v>106</v>
      </c>
      <c r="B107" s="120" t="s">
        <v>550</v>
      </c>
      <c r="C107" s="121" t="s">
        <v>551</v>
      </c>
    </row>
    <row r="108" spans="1:3" ht="29.25" customHeight="1">
      <c r="A108" s="119">
        <v>107</v>
      </c>
      <c r="B108" s="120" t="s">
        <v>552</v>
      </c>
      <c r="C108" s="121" t="s">
        <v>553</v>
      </c>
    </row>
    <row r="109" spans="1:3" ht="29.25" customHeight="1">
      <c r="A109" s="119">
        <v>108</v>
      </c>
      <c r="B109" s="120" t="s">
        <v>554</v>
      </c>
      <c r="C109" s="121" t="s">
        <v>555</v>
      </c>
    </row>
    <row r="110" spans="1:3" ht="29.25" customHeight="1">
      <c r="A110" s="119">
        <v>109</v>
      </c>
      <c r="B110" s="120" t="s">
        <v>556</v>
      </c>
      <c r="C110" s="121" t="s">
        <v>557</v>
      </c>
    </row>
    <row r="111" spans="1:3" ht="16.5" customHeight="1">
      <c r="A111" s="119">
        <v>110</v>
      </c>
      <c r="B111" s="120" t="s">
        <v>558</v>
      </c>
      <c r="C111" s="121" t="s">
        <v>559</v>
      </c>
    </row>
    <row r="112" spans="1:3" ht="16.5" customHeight="1">
      <c r="A112" s="119">
        <v>111</v>
      </c>
      <c r="B112" s="120" t="s">
        <v>560</v>
      </c>
      <c r="C112" s="121" t="s">
        <v>561</v>
      </c>
    </row>
    <row r="113" spans="1:3 16351:16355" ht="16.5" customHeight="1">
      <c r="A113" s="119">
        <v>112</v>
      </c>
      <c r="B113" s="120" t="s">
        <v>562</v>
      </c>
      <c r="C113" s="121" t="s">
        <v>563</v>
      </c>
    </row>
    <row r="114" spans="1:3 16351:16355" ht="16.5" customHeight="1">
      <c r="A114" s="119">
        <v>113</v>
      </c>
      <c r="B114" s="120" t="s">
        <v>564</v>
      </c>
      <c r="C114" s="121" t="s">
        <v>565</v>
      </c>
      <c r="XDW114" s="119"/>
      <c r="XDX114" s="120"/>
      <c r="XDY114" s="121"/>
      <c r="XDZ114" s="125"/>
      <c r="XEA114" s="124"/>
    </row>
    <row r="115" spans="1:3 16351:16355" ht="29.25" customHeight="1">
      <c r="A115" s="119">
        <v>114</v>
      </c>
      <c r="B115" s="120" t="s">
        <v>566</v>
      </c>
      <c r="C115" s="121" t="s">
        <v>567</v>
      </c>
    </row>
    <row r="116" spans="1:3 16351:16355" ht="16.5" customHeight="1">
      <c r="A116" s="119">
        <v>115</v>
      </c>
      <c r="B116" s="120" t="s">
        <v>568</v>
      </c>
      <c r="C116" s="121" t="s">
        <v>569</v>
      </c>
    </row>
    <row r="117" spans="1:3 16351:16355" ht="16.5" customHeight="1">
      <c r="A117" s="119">
        <v>116</v>
      </c>
      <c r="B117" s="120" t="s">
        <v>570</v>
      </c>
      <c r="C117" s="121" t="s">
        <v>571</v>
      </c>
    </row>
    <row r="118" spans="1:3 16351:16355" ht="16.5" customHeight="1">
      <c r="A118" s="119">
        <v>117</v>
      </c>
      <c r="B118" s="120" t="s">
        <v>572</v>
      </c>
      <c r="C118" s="121" t="s">
        <v>573</v>
      </c>
    </row>
    <row r="119" spans="1:3 16351:16355" ht="16.5" customHeight="1">
      <c r="A119" s="119">
        <v>118</v>
      </c>
      <c r="B119" s="120" t="s">
        <v>574</v>
      </c>
      <c r="C119" s="121" t="s">
        <v>575</v>
      </c>
    </row>
    <row r="120" spans="1:3 16351:16355" ht="16.5" customHeight="1">
      <c r="A120" s="119">
        <v>119</v>
      </c>
      <c r="B120" s="120" t="s">
        <v>576</v>
      </c>
      <c r="C120" s="121" t="s">
        <v>577</v>
      </c>
    </row>
    <row r="121" spans="1:3 16351:16355" ht="16.5" customHeight="1">
      <c r="A121" s="119">
        <v>120</v>
      </c>
      <c r="B121" s="120" t="s">
        <v>578</v>
      </c>
      <c r="C121" s="121" t="s">
        <v>1024</v>
      </c>
    </row>
    <row r="122" spans="1:3 16351:16355" ht="16.5" customHeight="1">
      <c r="A122" s="119">
        <v>121</v>
      </c>
      <c r="B122" s="120" t="s">
        <v>579</v>
      </c>
      <c r="C122" s="121" t="s">
        <v>580</v>
      </c>
    </row>
    <row r="123" spans="1:3 16351:16355" ht="16.5" customHeight="1">
      <c r="A123" s="119">
        <v>122</v>
      </c>
      <c r="B123" s="120" t="s">
        <v>581</v>
      </c>
      <c r="C123" s="121" t="s">
        <v>582</v>
      </c>
    </row>
    <row r="124" spans="1:3 16351:16355" ht="16.5" customHeight="1">
      <c r="A124" s="119">
        <v>123</v>
      </c>
      <c r="B124" s="120" t="s">
        <v>583</v>
      </c>
      <c r="C124" s="121" t="s">
        <v>584</v>
      </c>
    </row>
    <row r="125" spans="1:3 16351:16355" ht="16.5" customHeight="1">
      <c r="A125" s="119">
        <v>124</v>
      </c>
      <c r="B125" s="120" t="s">
        <v>585</v>
      </c>
      <c r="C125" s="121" t="s">
        <v>586</v>
      </c>
    </row>
    <row r="126" spans="1:3 16351:16355" ht="16.5" customHeight="1">
      <c r="A126" s="119">
        <v>125</v>
      </c>
      <c r="B126" s="120" t="s">
        <v>587</v>
      </c>
      <c r="C126" s="121" t="s">
        <v>588</v>
      </c>
    </row>
    <row r="127" spans="1:3 16351:16355" ht="16.5" customHeight="1">
      <c r="A127" s="119">
        <v>126</v>
      </c>
      <c r="B127" s="120" t="s">
        <v>589</v>
      </c>
      <c r="C127" s="121" t="s">
        <v>590</v>
      </c>
    </row>
    <row r="128" spans="1:3 16351:16355" ht="16.5" customHeight="1">
      <c r="A128" s="119">
        <v>127</v>
      </c>
      <c r="B128" s="120" t="s">
        <v>591</v>
      </c>
      <c r="C128" s="121" t="s">
        <v>592</v>
      </c>
    </row>
    <row r="129" spans="1:3" ht="16.5" customHeight="1">
      <c r="A129" s="119">
        <v>128</v>
      </c>
      <c r="B129" s="120" t="s">
        <v>593</v>
      </c>
      <c r="C129" s="121" t="s">
        <v>594</v>
      </c>
    </row>
    <row r="130" spans="1:3" ht="16.5" customHeight="1">
      <c r="A130" s="119">
        <v>129</v>
      </c>
      <c r="B130" s="120" t="s">
        <v>595</v>
      </c>
      <c r="C130" s="121" t="s">
        <v>596</v>
      </c>
    </row>
    <row r="131" spans="1:3" ht="16.5" customHeight="1">
      <c r="A131" s="119">
        <v>130</v>
      </c>
      <c r="B131" s="120" t="s">
        <v>836</v>
      </c>
      <c r="C131" s="121" t="s">
        <v>597</v>
      </c>
    </row>
    <row r="132" spans="1:3" ht="16.5" customHeight="1">
      <c r="A132" s="119">
        <v>131</v>
      </c>
      <c r="B132" s="120" t="s">
        <v>598</v>
      </c>
      <c r="C132" s="121" t="s">
        <v>599</v>
      </c>
    </row>
    <row r="133" spans="1:3" ht="16.5" customHeight="1">
      <c r="A133" s="119">
        <v>132</v>
      </c>
      <c r="B133" s="120" t="s">
        <v>600</v>
      </c>
      <c r="C133" s="121" t="s">
        <v>601</v>
      </c>
    </row>
    <row r="134" spans="1:3" ht="16.5" customHeight="1">
      <c r="A134" s="119">
        <v>133</v>
      </c>
      <c r="B134" s="120" t="s">
        <v>602</v>
      </c>
      <c r="C134" s="121" t="s">
        <v>603</v>
      </c>
    </row>
    <row r="135" spans="1:3" ht="16.5" customHeight="1">
      <c r="A135" s="119">
        <v>134</v>
      </c>
      <c r="B135" s="120" t="s">
        <v>604</v>
      </c>
      <c r="C135" s="121" t="s">
        <v>605</v>
      </c>
    </row>
    <row r="136" spans="1:3" ht="16.5" customHeight="1">
      <c r="A136" s="119">
        <v>135</v>
      </c>
      <c r="B136" s="120" t="s">
        <v>606</v>
      </c>
      <c r="C136" s="121" t="s">
        <v>607</v>
      </c>
    </row>
    <row r="137" spans="1:3" ht="16.5" customHeight="1">
      <c r="A137" s="119">
        <v>136</v>
      </c>
      <c r="B137" s="120" t="s">
        <v>608</v>
      </c>
      <c r="C137" s="121" t="s">
        <v>609</v>
      </c>
    </row>
    <row r="138" spans="1:3" ht="16.5" customHeight="1">
      <c r="A138" s="119">
        <v>137</v>
      </c>
      <c r="B138" s="120" t="s">
        <v>610</v>
      </c>
      <c r="C138" s="121" t="s">
        <v>611</v>
      </c>
    </row>
    <row r="139" spans="1:3" ht="29.25" customHeight="1">
      <c r="A139" s="119">
        <v>138</v>
      </c>
      <c r="B139" s="120" t="s">
        <v>612</v>
      </c>
      <c r="C139" s="121" t="s">
        <v>613</v>
      </c>
    </row>
    <row r="140" spans="1:3" ht="29.25" customHeight="1">
      <c r="A140" s="119">
        <v>139</v>
      </c>
      <c r="B140" s="120" t="s">
        <v>614</v>
      </c>
      <c r="C140" s="121" t="s">
        <v>615</v>
      </c>
    </row>
    <row r="141" spans="1:3" ht="29.25" customHeight="1">
      <c r="A141" s="119">
        <v>140</v>
      </c>
      <c r="B141" s="120" t="s">
        <v>837</v>
      </c>
      <c r="C141" s="121" t="s">
        <v>616</v>
      </c>
    </row>
    <row r="142" spans="1:3" ht="29.25" customHeight="1">
      <c r="A142" s="119">
        <v>141</v>
      </c>
      <c r="B142" s="120" t="s">
        <v>617</v>
      </c>
      <c r="C142" s="121" t="s">
        <v>618</v>
      </c>
    </row>
    <row r="143" spans="1:3" ht="29.25" customHeight="1">
      <c r="A143" s="119">
        <v>142</v>
      </c>
      <c r="B143" s="120" t="s">
        <v>619</v>
      </c>
      <c r="C143" s="121" t="s">
        <v>620</v>
      </c>
    </row>
    <row r="144" spans="1:3" ht="29.25" customHeight="1">
      <c r="A144" s="119">
        <v>143</v>
      </c>
      <c r="B144" s="120" t="s">
        <v>621</v>
      </c>
      <c r="C144" s="121" t="s">
        <v>622</v>
      </c>
    </row>
    <row r="145" spans="1:3" ht="29.25" customHeight="1">
      <c r="A145" s="119">
        <v>144</v>
      </c>
      <c r="B145" s="120" t="s">
        <v>623</v>
      </c>
      <c r="C145" s="121" t="s">
        <v>624</v>
      </c>
    </row>
    <row r="146" spans="1:3" ht="29.25" customHeight="1">
      <c r="A146" s="119">
        <v>145</v>
      </c>
      <c r="B146" s="120" t="s">
        <v>838</v>
      </c>
      <c r="C146" s="121" t="s">
        <v>625</v>
      </c>
    </row>
    <row r="147" spans="1:3" ht="29.25" customHeight="1">
      <c r="A147" s="119">
        <v>146</v>
      </c>
      <c r="B147" s="120" t="s">
        <v>626</v>
      </c>
      <c r="C147" s="121" t="s">
        <v>627</v>
      </c>
    </row>
    <row r="148" spans="1:3" ht="29.25" customHeight="1">
      <c r="A148" s="119">
        <v>147</v>
      </c>
      <c r="B148" s="120" t="s">
        <v>628</v>
      </c>
      <c r="C148" s="121" t="s">
        <v>629</v>
      </c>
    </row>
    <row r="149" spans="1:3" ht="29.25" customHeight="1">
      <c r="A149" s="119">
        <v>148</v>
      </c>
      <c r="B149" s="120" t="s">
        <v>630</v>
      </c>
      <c r="C149" s="121" t="s">
        <v>631</v>
      </c>
    </row>
    <row r="150" spans="1:3" ht="29.25" customHeight="1">
      <c r="A150" s="119">
        <v>149</v>
      </c>
      <c r="B150" s="120" t="s">
        <v>632</v>
      </c>
      <c r="C150" s="121" t="s">
        <v>633</v>
      </c>
    </row>
    <row r="151" spans="1:3" ht="29.25" customHeight="1">
      <c r="A151" s="119">
        <v>150</v>
      </c>
      <c r="B151" s="120" t="s">
        <v>634</v>
      </c>
      <c r="C151" s="121" t="s">
        <v>635</v>
      </c>
    </row>
    <row r="152" spans="1:3" ht="29.25" customHeight="1">
      <c r="A152" s="119">
        <v>151</v>
      </c>
      <c r="B152" s="120" t="s">
        <v>636</v>
      </c>
      <c r="C152" s="121" t="s">
        <v>637</v>
      </c>
    </row>
    <row r="153" spans="1:3" ht="29.25" customHeight="1">
      <c r="A153" s="119">
        <v>152</v>
      </c>
      <c r="B153" s="120" t="s">
        <v>638</v>
      </c>
      <c r="C153" s="121" t="s">
        <v>639</v>
      </c>
    </row>
    <row r="154" spans="1:3" ht="29.25" customHeight="1">
      <c r="A154" s="119">
        <v>153</v>
      </c>
      <c r="B154" s="120" t="s">
        <v>640</v>
      </c>
      <c r="C154" s="121" t="s">
        <v>641</v>
      </c>
    </row>
    <row r="155" spans="1:3" ht="29.25" customHeight="1">
      <c r="A155" s="119">
        <v>154</v>
      </c>
      <c r="B155" s="120" t="s">
        <v>642</v>
      </c>
      <c r="C155" s="121" t="s">
        <v>643</v>
      </c>
    </row>
    <row r="156" spans="1:3" ht="29.25" customHeight="1">
      <c r="A156" s="119">
        <v>155</v>
      </c>
      <c r="B156" s="120" t="s">
        <v>644</v>
      </c>
      <c r="C156" s="121" t="s">
        <v>645</v>
      </c>
    </row>
    <row r="157" spans="1:3" ht="29.25" customHeight="1">
      <c r="A157" s="119">
        <v>156</v>
      </c>
      <c r="B157" s="120" t="s">
        <v>646</v>
      </c>
      <c r="C157" s="121" t="s">
        <v>647</v>
      </c>
    </row>
    <row r="158" spans="1:3" ht="29.25" customHeight="1">
      <c r="A158" s="119">
        <v>157</v>
      </c>
      <c r="B158" s="120" t="s">
        <v>648</v>
      </c>
      <c r="C158" s="121" t="s">
        <v>649</v>
      </c>
    </row>
    <row r="159" spans="1:3" ht="29.25" customHeight="1">
      <c r="A159" s="119">
        <v>158</v>
      </c>
      <c r="B159" s="120" t="s">
        <v>650</v>
      </c>
      <c r="C159" s="121" t="s">
        <v>651</v>
      </c>
    </row>
    <row r="160" spans="1:3" ht="29.25" customHeight="1">
      <c r="A160" s="119">
        <v>159</v>
      </c>
      <c r="B160" s="120" t="s">
        <v>839</v>
      </c>
      <c r="C160" s="121" t="s">
        <v>652</v>
      </c>
    </row>
    <row r="161" spans="1:3" ht="29.25" customHeight="1">
      <c r="A161" s="119">
        <v>160</v>
      </c>
      <c r="B161" s="120" t="s">
        <v>653</v>
      </c>
      <c r="C161" s="121" t="s">
        <v>654</v>
      </c>
    </row>
    <row r="162" spans="1:3" ht="29.25" customHeight="1">
      <c r="A162" s="119">
        <v>161</v>
      </c>
      <c r="B162" s="120" t="s">
        <v>655</v>
      </c>
      <c r="C162" s="121" t="s">
        <v>656</v>
      </c>
    </row>
    <row r="163" spans="1:3" ht="29.25" customHeight="1">
      <c r="A163" s="119">
        <v>162</v>
      </c>
      <c r="B163" s="120" t="s">
        <v>657</v>
      </c>
      <c r="C163" s="121" t="s">
        <v>658</v>
      </c>
    </row>
    <row r="164" spans="1:3" ht="29.25" customHeight="1">
      <c r="A164" s="119">
        <v>163</v>
      </c>
      <c r="B164" s="120" t="s">
        <v>659</v>
      </c>
      <c r="C164" s="121" t="s">
        <v>660</v>
      </c>
    </row>
    <row r="165" spans="1:3" ht="29.25" customHeight="1">
      <c r="A165" s="119">
        <v>164</v>
      </c>
      <c r="B165" s="120" t="s">
        <v>661</v>
      </c>
      <c r="C165" s="121" t="s">
        <v>662</v>
      </c>
    </row>
    <row r="166" spans="1:3" ht="29.25" customHeight="1">
      <c r="A166" s="119">
        <v>165</v>
      </c>
      <c r="B166" s="120" t="s">
        <v>840</v>
      </c>
      <c r="C166" s="121" t="s">
        <v>663</v>
      </c>
    </row>
    <row r="167" spans="1:3" ht="29.25" customHeight="1">
      <c r="A167" s="119">
        <v>166</v>
      </c>
      <c r="B167" s="120" t="s">
        <v>664</v>
      </c>
      <c r="C167" s="121" t="s">
        <v>665</v>
      </c>
    </row>
    <row r="168" spans="1:3" ht="29.25" customHeight="1">
      <c r="A168" s="119">
        <v>167</v>
      </c>
      <c r="B168" s="120" t="s">
        <v>666</v>
      </c>
      <c r="C168" s="121" t="s">
        <v>667</v>
      </c>
    </row>
    <row r="169" spans="1:3" ht="29.25" customHeight="1">
      <c r="A169" s="119">
        <v>168</v>
      </c>
      <c r="B169" s="120" t="s">
        <v>668</v>
      </c>
      <c r="C169" s="121" t="s">
        <v>669</v>
      </c>
    </row>
    <row r="170" spans="1:3" ht="29.25" customHeight="1">
      <c r="A170" s="119">
        <v>169</v>
      </c>
      <c r="B170" s="120" t="s">
        <v>670</v>
      </c>
      <c r="C170" s="121" t="s">
        <v>671</v>
      </c>
    </row>
    <row r="171" spans="1:3" ht="29.25" customHeight="1">
      <c r="A171" s="119">
        <v>170</v>
      </c>
      <c r="B171" s="120" t="s">
        <v>672</v>
      </c>
      <c r="C171" s="121" t="s">
        <v>673</v>
      </c>
    </row>
    <row r="172" spans="1:3" ht="29.25" customHeight="1">
      <c r="A172" s="119">
        <v>171</v>
      </c>
      <c r="B172" s="120" t="s">
        <v>841</v>
      </c>
      <c r="C172" s="121" t="s">
        <v>674</v>
      </c>
    </row>
    <row r="173" spans="1:3" ht="29.25" customHeight="1">
      <c r="A173" s="119">
        <v>172</v>
      </c>
      <c r="B173" s="120" t="s">
        <v>675</v>
      </c>
      <c r="C173" s="121" t="s">
        <v>676</v>
      </c>
    </row>
    <row r="174" spans="1:3" ht="29.25" customHeight="1">
      <c r="A174" s="119">
        <v>173</v>
      </c>
      <c r="B174" s="120" t="s">
        <v>677</v>
      </c>
      <c r="C174" s="121" t="s">
        <v>678</v>
      </c>
    </row>
    <row r="175" spans="1:3" ht="29.25" customHeight="1">
      <c r="A175" s="119">
        <v>174</v>
      </c>
      <c r="B175" s="120" t="s">
        <v>679</v>
      </c>
      <c r="C175" s="121" t="s">
        <v>680</v>
      </c>
    </row>
    <row r="176" spans="1:3" ht="16.5" customHeight="1">
      <c r="A176" s="119">
        <v>175</v>
      </c>
      <c r="B176" s="120" t="s">
        <v>681</v>
      </c>
      <c r="C176" s="121" t="s">
        <v>682</v>
      </c>
    </row>
    <row r="177" spans="1:3 16271:16355" ht="16.5" customHeight="1">
      <c r="A177" s="119">
        <v>176</v>
      </c>
      <c r="B177" s="120" t="s">
        <v>683</v>
      </c>
      <c r="C177" s="121" t="s">
        <v>684</v>
      </c>
      <c r="XDM177" s="119"/>
      <c r="XDN177" s="120"/>
      <c r="XDO177" s="121"/>
      <c r="XDP177" s="125"/>
      <c r="XDQ177" s="124"/>
      <c r="XDW177" s="119"/>
      <c r="XDX177" s="120"/>
      <c r="XDY177" s="121"/>
      <c r="XDZ177" s="122"/>
      <c r="XEA177" s="122"/>
    </row>
    <row r="178" spans="1:3 16271:16355" ht="16.5" customHeight="1">
      <c r="A178" s="119">
        <v>177</v>
      </c>
      <c r="B178" s="120" t="s">
        <v>685</v>
      </c>
      <c r="C178" s="121" t="s">
        <v>686</v>
      </c>
      <c r="XDW178" s="119"/>
      <c r="XDX178" s="120"/>
      <c r="XDY178" s="121"/>
      <c r="XDZ178" s="125"/>
      <c r="XEA178" s="124"/>
    </row>
    <row r="179" spans="1:3 16271:16355" ht="16.5" customHeight="1">
      <c r="A179" s="119">
        <v>178</v>
      </c>
      <c r="B179" s="120" t="s">
        <v>687</v>
      </c>
      <c r="C179" s="121" t="s">
        <v>688</v>
      </c>
      <c r="XDM179" s="119"/>
      <c r="XDN179" s="120"/>
      <c r="XDO179" s="121"/>
      <c r="XDP179" s="125"/>
      <c r="XDQ179" s="124"/>
      <c r="XDW179" s="119"/>
      <c r="XDX179" s="120"/>
      <c r="XDY179" s="121"/>
      <c r="XDZ179" s="122"/>
      <c r="XEA179" s="122"/>
    </row>
    <row r="180" spans="1:3 16271:16355" ht="16.5" customHeight="1">
      <c r="A180" s="119">
        <v>179</v>
      </c>
      <c r="B180" s="120" t="s">
        <v>689</v>
      </c>
      <c r="C180" s="121" t="s">
        <v>690</v>
      </c>
      <c r="XDC180" s="119"/>
      <c r="XDD180" s="120"/>
      <c r="XDE180" s="121"/>
      <c r="XDF180" s="125"/>
      <c r="XDG180" s="124"/>
      <c r="XDM180" s="119"/>
      <c r="XDN180" s="120"/>
      <c r="XDO180" s="121"/>
      <c r="XDP180" s="122"/>
      <c r="XDQ180" s="122"/>
      <c r="XDW180" s="119"/>
      <c r="XDX180" s="120"/>
      <c r="XDY180" s="121"/>
    </row>
    <row r="181" spans="1:3 16271:16355" ht="16.5" customHeight="1">
      <c r="A181" s="119">
        <v>180</v>
      </c>
      <c r="B181" s="120" t="s">
        <v>691</v>
      </c>
      <c r="C181" s="121" t="s">
        <v>692</v>
      </c>
      <c r="XCS181" s="119"/>
      <c r="XCT181" s="120"/>
      <c r="XCU181" s="121"/>
      <c r="XCV181" s="125"/>
      <c r="XCW181" s="124"/>
      <c r="XDC181" s="119"/>
      <c r="XDD181" s="120"/>
      <c r="XDE181" s="121"/>
      <c r="XDF181" s="122"/>
      <c r="XDG181" s="122"/>
      <c r="XDM181" s="119"/>
      <c r="XDN181" s="120"/>
      <c r="XDO181" s="121"/>
      <c r="XDW181" s="119"/>
      <c r="XDX181" s="120"/>
      <c r="XDY181" s="121"/>
      <c r="XDZ181" s="122"/>
    </row>
    <row r="182" spans="1:3 16271:16355" ht="16.5" customHeight="1">
      <c r="A182" s="119">
        <v>181</v>
      </c>
      <c r="B182" s="120" t="s">
        <v>693</v>
      </c>
      <c r="C182" s="121" t="s">
        <v>694</v>
      </c>
      <c r="XCI182" s="119"/>
      <c r="XCJ182" s="120"/>
      <c r="XCK182" s="121"/>
      <c r="XCL182" s="125"/>
      <c r="XCM182" s="124"/>
      <c r="XCS182" s="119"/>
      <c r="XCT182" s="120"/>
      <c r="XCU182" s="121"/>
      <c r="XCV182" s="122"/>
      <c r="XCW182" s="122"/>
      <c r="XDC182" s="119"/>
      <c r="XDD182" s="120"/>
      <c r="XDE182" s="121"/>
      <c r="XDM182" s="119"/>
      <c r="XDN182" s="120"/>
      <c r="XDO182" s="121"/>
      <c r="XDP182" s="122"/>
      <c r="XDW182" s="119"/>
      <c r="XDX182" s="120"/>
      <c r="XDY182" s="121"/>
      <c r="XDZ182" s="123"/>
      <c r="XEA182" s="123"/>
    </row>
    <row r="183" spans="1:3 16271:16355" ht="16.5" customHeight="1">
      <c r="A183" s="119">
        <v>182</v>
      </c>
      <c r="B183" s="120" t="s">
        <v>695</v>
      </c>
      <c r="C183" s="121" t="s">
        <v>696</v>
      </c>
      <c r="XBY183" s="119"/>
      <c r="XBZ183" s="120"/>
      <c r="XCA183" s="121"/>
      <c r="XCB183" s="125"/>
      <c r="XCC183" s="124"/>
      <c r="XCI183" s="119"/>
      <c r="XCJ183" s="120"/>
      <c r="XCK183" s="121"/>
      <c r="XCL183" s="122"/>
      <c r="XCM183" s="122"/>
      <c r="XCS183" s="119"/>
      <c r="XCT183" s="120"/>
      <c r="XCU183" s="121"/>
      <c r="XDC183" s="119"/>
      <c r="XDD183" s="120"/>
      <c r="XDE183" s="121"/>
      <c r="XDF183" s="122"/>
      <c r="XDM183" s="119"/>
      <c r="XDN183" s="120"/>
      <c r="XDO183" s="121"/>
      <c r="XDP183" s="123"/>
      <c r="XDQ183" s="123"/>
      <c r="XDW183" s="119"/>
      <c r="XDX183" s="120"/>
      <c r="XDY183" s="121"/>
      <c r="XDZ183" s="123"/>
      <c r="XEA183" s="123"/>
    </row>
    <row r="184" spans="1:3 16271:16355" ht="16.5" customHeight="1">
      <c r="A184" s="119">
        <v>183</v>
      </c>
      <c r="B184" s="120" t="s">
        <v>697</v>
      </c>
      <c r="C184" s="121" t="s">
        <v>698</v>
      </c>
      <c r="XBO184" s="119"/>
      <c r="XBP184" s="120"/>
      <c r="XBQ184" s="121"/>
      <c r="XBR184" s="125"/>
      <c r="XBS184" s="124"/>
      <c r="XBY184" s="119"/>
      <c r="XBZ184" s="120"/>
      <c r="XCA184" s="121"/>
      <c r="XCB184" s="122"/>
      <c r="XCC184" s="122"/>
      <c r="XCI184" s="119"/>
      <c r="XCJ184" s="120"/>
      <c r="XCK184" s="121"/>
      <c r="XCS184" s="119"/>
      <c r="XCT184" s="120"/>
      <c r="XCU184" s="121"/>
      <c r="XCV184" s="122"/>
      <c r="XDC184" s="119"/>
      <c r="XDD184" s="120"/>
      <c r="XDE184" s="121"/>
      <c r="XDF184" s="123"/>
      <c r="XDG184" s="123"/>
      <c r="XDM184" s="119"/>
      <c r="XDN184" s="120"/>
      <c r="XDO184" s="121"/>
      <c r="XDP184" s="123"/>
      <c r="XDQ184" s="123"/>
      <c r="XDW184" s="119"/>
      <c r="XDX184" s="120"/>
      <c r="XDY184" s="121"/>
    </row>
    <row r="185" spans="1:3 16271:16355" ht="16.5" customHeight="1">
      <c r="A185" s="119">
        <v>184</v>
      </c>
      <c r="B185" s="120" t="s">
        <v>699</v>
      </c>
      <c r="C185" s="121" t="s">
        <v>700</v>
      </c>
      <c r="XBE185" s="119"/>
      <c r="XBF185" s="120"/>
      <c r="XBG185" s="121"/>
      <c r="XBH185" s="125"/>
      <c r="XBI185" s="124"/>
      <c r="XBO185" s="119"/>
      <c r="XBP185" s="120"/>
      <c r="XBQ185" s="121"/>
      <c r="XBR185" s="122"/>
      <c r="XBS185" s="122"/>
      <c r="XBY185" s="119"/>
      <c r="XBZ185" s="120"/>
      <c r="XCA185" s="121"/>
      <c r="XCI185" s="119"/>
      <c r="XCJ185" s="120"/>
      <c r="XCK185" s="121"/>
      <c r="XCL185" s="122"/>
      <c r="XCS185" s="119"/>
      <c r="XCT185" s="120"/>
      <c r="XCU185" s="121"/>
      <c r="XCV185" s="123"/>
      <c r="XCW185" s="123"/>
      <c r="XDC185" s="119"/>
      <c r="XDD185" s="120"/>
      <c r="XDE185" s="121"/>
      <c r="XDF185" s="123"/>
      <c r="XDG185" s="123"/>
      <c r="XDM185" s="119"/>
      <c r="XDN185" s="120"/>
      <c r="XDO185" s="121"/>
      <c r="XDW185" s="119"/>
      <c r="XDX185" s="120"/>
      <c r="XDY185" s="121"/>
    </row>
    <row r="186" spans="1:3 16271:16355" ht="16.5" customHeight="1">
      <c r="A186" s="119">
        <v>185</v>
      </c>
      <c r="B186" s="120" t="s">
        <v>701</v>
      </c>
      <c r="C186" s="121" t="s">
        <v>702</v>
      </c>
      <c r="XAU186" s="119"/>
      <c r="XAV186" s="120"/>
      <c r="XAW186" s="121"/>
      <c r="XAX186" s="125"/>
      <c r="XAY186" s="124"/>
      <c r="XBE186" s="119"/>
      <c r="XBF186" s="120"/>
      <c r="XBG186" s="121"/>
      <c r="XBH186" s="122"/>
      <c r="XBI186" s="122"/>
      <c r="XBO186" s="119"/>
      <c r="XBP186" s="120"/>
      <c r="XBQ186" s="121"/>
      <c r="XBY186" s="119"/>
      <c r="XBZ186" s="120"/>
      <c r="XCA186" s="121"/>
      <c r="XCB186" s="122"/>
      <c r="XCI186" s="119"/>
      <c r="XCJ186" s="120"/>
      <c r="XCK186" s="121"/>
      <c r="XCL186" s="123"/>
      <c r="XCM186" s="123"/>
      <c r="XCS186" s="119"/>
      <c r="XCT186" s="120"/>
      <c r="XCU186" s="121"/>
      <c r="XCV186" s="123"/>
      <c r="XCW186" s="123"/>
      <c r="XDC186" s="119"/>
      <c r="XDD186" s="120"/>
      <c r="XDE186" s="121"/>
      <c r="XDM186" s="119"/>
      <c r="XDN186" s="120"/>
      <c r="XDO186" s="121"/>
      <c r="XDW186" s="119"/>
      <c r="XDX186" s="120"/>
      <c r="XDY186" s="121"/>
    </row>
    <row r="187" spans="1:3 16271:16355" ht="16.5" customHeight="1">
      <c r="A187" s="119">
        <v>186</v>
      </c>
      <c r="B187" s="120" t="s">
        <v>703</v>
      </c>
      <c r="C187" s="121" t="s">
        <v>704</v>
      </c>
    </row>
    <row r="188" spans="1:3 16271:16355" ht="16.5" customHeight="1">
      <c r="A188" s="119">
        <v>187</v>
      </c>
      <c r="B188" s="120" t="s">
        <v>705</v>
      </c>
      <c r="C188" s="121" t="s">
        <v>706</v>
      </c>
    </row>
    <row r="189" spans="1:3 16271:16355" ht="16.5" customHeight="1">
      <c r="A189" s="119">
        <v>188</v>
      </c>
      <c r="B189" s="120" t="s">
        <v>707</v>
      </c>
      <c r="C189" s="121" t="s">
        <v>708</v>
      </c>
      <c r="XBE189" s="119"/>
      <c r="XBF189" s="120"/>
      <c r="XBG189" s="121"/>
      <c r="XBH189" s="125"/>
      <c r="XBI189" s="124"/>
      <c r="XBO189" s="119"/>
      <c r="XBP189" s="120"/>
      <c r="XBQ189" s="121"/>
      <c r="XBR189" s="122"/>
      <c r="XBS189" s="122"/>
      <c r="XBY189" s="119"/>
      <c r="XBZ189" s="120"/>
      <c r="XCA189" s="121"/>
      <c r="XCI189" s="119"/>
      <c r="XCJ189" s="120"/>
      <c r="XCK189" s="121"/>
      <c r="XCL189" s="122"/>
      <c r="XCS189" s="119"/>
      <c r="XCT189" s="120"/>
      <c r="XCU189" s="121"/>
      <c r="XCV189" s="123"/>
      <c r="XCW189" s="123"/>
      <c r="XDC189" s="119"/>
      <c r="XDD189" s="120"/>
      <c r="XDE189" s="121"/>
      <c r="XDF189" s="123"/>
      <c r="XDG189" s="123"/>
      <c r="XDM189" s="119"/>
      <c r="XDN189" s="120"/>
      <c r="XDO189" s="121"/>
      <c r="XDW189" s="119"/>
      <c r="XDX189" s="120"/>
      <c r="XDY189" s="121"/>
    </row>
    <row r="190" spans="1:3 16271:16355" ht="16.5" customHeight="1">
      <c r="A190" s="119">
        <v>189</v>
      </c>
      <c r="B190" s="120" t="s">
        <v>709</v>
      </c>
      <c r="C190" s="121" t="s">
        <v>710</v>
      </c>
    </row>
    <row r="191" spans="1:3 16271:16355" ht="16.5" customHeight="1">
      <c r="A191" s="119">
        <v>190</v>
      </c>
      <c r="B191" s="120" t="s">
        <v>711</v>
      </c>
      <c r="C191" s="121" t="s">
        <v>712</v>
      </c>
    </row>
    <row r="192" spans="1:3 16271:16355" ht="16.5" customHeight="1">
      <c r="A192" s="119">
        <v>191</v>
      </c>
      <c r="B192" s="120" t="s">
        <v>713</v>
      </c>
      <c r="C192" s="121" t="s">
        <v>714</v>
      </c>
      <c r="XBO192" s="119"/>
      <c r="XBP192" s="120"/>
      <c r="XBQ192" s="121"/>
      <c r="XBR192" s="125"/>
      <c r="XBS192" s="124"/>
      <c r="XBY192" s="119"/>
      <c r="XBZ192" s="120"/>
      <c r="XCA192" s="121"/>
      <c r="XCB192" s="122"/>
      <c r="XCC192" s="122"/>
      <c r="XCI192" s="119"/>
      <c r="XCJ192" s="120"/>
      <c r="XCK192" s="121"/>
      <c r="XCS192" s="119"/>
      <c r="XCT192" s="120"/>
      <c r="XCU192" s="121"/>
      <c r="XCV192" s="122"/>
      <c r="XDC192" s="119"/>
      <c r="XDD192" s="120"/>
      <c r="XDE192" s="121"/>
      <c r="XDF192" s="123"/>
      <c r="XDG192" s="123"/>
      <c r="XDM192" s="119"/>
      <c r="XDN192" s="120"/>
      <c r="XDO192" s="121"/>
      <c r="XDP192" s="123"/>
      <c r="XDQ192" s="123"/>
      <c r="XDW192" s="119"/>
      <c r="XDX192" s="120"/>
      <c r="XDY192" s="121"/>
    </row>
    <row r="193" spans="1:3 16321:16354" ht="16.5" customHeight="1">
      <c r="A193" s="119">
        <v>192</v>
      </c>
      <c r="B193" s="120" t="s">
        <v>715</v>
      </c>
      <c r="C193" s="121" t="s">
        <v>716</v>
      </c>
    </row>
    <row r="194" spans="1:3 16321:16354" ht="16.5" customHeight="1">
      <c r="A194" s="119">
        <v>193</v>
      </c>
      <c r="B194" s="120" t="s">
        <v>717</v>
      </c>
      <c r="C194" s="121" t="s">
        <v>718</v>
      </c>
    </row>
    <row r="195" spans="1:3 16321:16354" ht="16.5" customHeight="1">
      <c r="A195" s="119">
        <v>194</v>
      </c>
      <c r="B195" s="120" t="s">
        <v>719</v>
      </c>
      <c r="C195" s="121" t="s">
        <v>720</v>
      </c>
      <c r="XCS195" s="119"/>
      <c r="XCT195" s="120"/>
      <c r="XCU195" s="121"/>
      <c r="XCV195" s="125"/>
      <c r="XCW195" s="124"/>
      <c r="XDC195" s="119"/>
      <c r="XDD195" s="120"/>
      <c r="XDE195" s="121"/>
      <c r="XDF195" s="122"/>
      <c r="XDG195" s="122"/>
      <c r="XDM195" s="119"/>
      <c r="XDN195" s="120"/>
      <c r="XDO195" s="121"/>
      <c r="XDW195" s="119"/>
      <c r="XDX195" s="120"/>
      <c r="XDY195" s="121"/>
      <c r="XDZ195" s="122"/>
    </row>
    <row r="196" spans="1:3 16321:16354" ht="16.5" customHeight="1">
      <c r="A196" s="119">
        <v>195</v>
      </c>
      <c r="B196" s="120" t="s">
        <v>721</v>
      </c>
      <c r="C196" s="121" t="s">
        <v>722</v>
      </c>
    </row>
    <row r="197" spans="1:3 16321:16354" ht="29.25" customHeight="1">
      <c r="A197" s="119">
        <v>196</v>
      </c>
      <c r="B197" s="120" t="s">
        <v>723</v>
      </c>
      <c r="C197" s="121" t="s">
        <v>724</v>
      </c>
    </row>
    <row r="198" spans="1:3 16321:16354" ht="29.25" customHeight="1">
      <c r="A198" s="119">
        <v>197</v>
      </c>
      <c r="B198" s="120" t="s">
        <v>725</v>
      </c>
      <c r="C198" s="121" t="s">
        <v>726</v>
      </c>
    </row>
    <row r="199" spans="1:3 16321:16354" ht="29.25" customHeight="1">
      <c r="A199" s="119">
        <v>198</v>
      </c>
      <c r="B199" s="120" t="s">
        <v>727</v>
      </c>
      <c r="C199" s="121" t="s">
        <v>728</v>
      </c>
    </row>
    <row r="200" spans="1:3 16321:16354" ht="29.25" customHeight="1">
      <c r="A200" s="119">
        <v>199</v>
      </c>
      <c r="B200" s="120" t="s">
        <v>729</v>
      </c>
      <c r="C200" s="121" t="s">
        <v>730</v>
      </c>
    </row>
    <row r="201" spans="1:3 16321:16354" ht="29.25" customHeight="1">
      <c r="A201" s="119">
        <v>200</v>
      </c>
      <c r="B201" s="120" t="s">
        <v>731</v>
      </c>
      <c r="C201" s="121" t="s">
        <v>732</v>
      </c>
    </row>
    <row r="202" spans="1:3 16321:16354" ht="29.25" customHeight="1">
      <c r="A202" s="119">
        <v>201</v>
      </c>
      <c r="B202" s="120" t="s">
        <v>733</v>
      </c>
      <c r="C202" s="121" t="s">
        <v>734</v>
      </c>
    </row>
    <row r="203" spans="1:3 16321:16354" ht="29.25" customHeight="1">
      <c r="A203" s="119">
        <v>202</v>
      </c>
      <c r="B203" s="120" t="s">
        <v>735</v>
      </c>
      <c r="C203" s="121" t="s">
        <v>736</v>
      </c>
    </row>
    <row r="204" spans="1:3 16321:16354" ht="29.25" customHeight="1">
      <c r="A204" s="119">
        <v>203</v>
      </c>
      <c r="B204" s="120" t="s">
        <v>737</v>
      </c>
      <c r="C204" s="121" t="s">
        <v>738</v>
      </c>
    </row>
    <row r="205" spans="1:3 16321:16354" ht="29.25" customHeight="1">
      <c r="A205" s="119">
        <v>204</v>
      </c>
      <c r="B205" s="120" t="s">
        <v>739</v>
      </c>
      <c r="C205" s="121" t="s">
        <v>740</v>
      </c>
    </row>
    <row r="206" spans="1:3 16321:16354" ht="29.25" customHeight="1">
      <c r="A206" s="119">
        <v>205</v>
      </c>
      <c r="B206" s="120" t="s">
        <v>741</v>
      </c>
      <c r="C206" s="121" t="s">
        <v>742</v>
      </c>
    </row>
    <row r="207" spans="1:3 16321:16354" ht="29.25" customHeight="1">
      <c r="A207" s="119">
        <v>206</v>
      </c>
      <c r="B207" s="120" t="s">
        <v>743</v>
      </c>
      <c r="C207" s="121" t="s">
        <v>744</v>
      </c>
    </row>
    <row r="208" spans="1:3 16321:16354" ht="29.25" customHeight="1">
      <c r="A208" s="119">
        <v>207</v>
      </c>
      <c r="B208" s="120" t="s">
        <v>745</v>
      </c>
      <c r="C208" s="121" t="s">
        <v>746</v>
      </c>
    </row>
    <row r="209" spans="1:3" ht="29.25" customHeight="1">
      <c r="A209" s="119">
        <v>208</v>
      </c>
      <c r="B209" s="120" t="s">
        <v>747</v>
      </c>
      <c r="C209" s="121" t="s">
        <v>748</v>
      </c>
    </row>
    <row r="210" spans="1:3" ht="29.25" customHeight="1">
      <c r="A210" s="119">
        <v>209</v>
      </c>
      <c r="B210" s="120" t="s">
        <v>749</v>
      </c>
      <c r="C210" s="121" t="s">
        <v>750</v>
      </c>
    </row>
    <row r="211" spans="1:3" ht="29.25" customHeight="1">
      <c r="A211" s="119">
        <v>210</v>
      </c>
      <c r="B211" s="120" t="s">
        <v>842</v>
      </c>
      <c r="C211" s="121" t="s">
        <v>751</v>
      </c>
    </row>
    <row r="212" spans="1:3" ht="29.25" customHeight="1">
      <c r="A212" s="119">
        <v>211</v>
      </c>
      <c r="B212" s="120" t="s">
        <v>845</v>
      </c>
      <c r="C212" s="121" t="s">
        <v>752</v>
      </c>
    </row>
    <row r="213" spans="1:3" ht="29.25" customHeight="1">
      <c r="A213" s="119">
        <v>212</v>
      </c>
      <c r="B213" s="120" t="s">
        <v>753</v>
      </c>
      <c r="C213" s="121" t="s">
        <v>754</v>
      </c>
    </row>
    <row r="214" spans="1:3" ht="29.25" customHeight="1">
      <c r="A214" s="119">
        <v>213</v>
      </c>
      <c r="B214" s="120" t="s">
        <v>843</v>
      </c>
      <c r="C214" s="121" t="s">
        <v>755</v>
      </c>
    </row>
    <row r="215" spans="1:3" ht="29.25" customHeight="1">
      <c r="A215" s="119">
        <v>214</v>
      </c>
      <c r="B215" s="120" t="s">
        <v>756</v>
      </c>
      <c r="C215" s="121" t="s">
        <v>757</v>
      </c>
    </row>
    <row r="216" spans="1:3" ht="29.25" customHeight="1">
      <c r="A216" s="119">
        <v>215</v>
      </c>
      <c r="B216" s="120" t="s">
        <v>758</v>
      </c>
      <c r="C216" s="121" t="s">
        <v>759</v>
      </c>
    </row>
    <row r="217" spans="1:3" ht="29.25" customHeight="1">
      <c r="A217" s="119">
        <v>216</v>
      </c>
      <c r="B217" s="120" t="s">
        <v>760</v>
      </c>
      <c r="C217" s="121" t="s">
        <v>761</v>
      </c>
    </row>
    <row r="218" spans="1:3" ht="29.25" customHeight="1">
      <c r="A218" s="119">
        <v>217</v>
      </c>
      <c r="B218" s="120" t="s">
        <v>762</v>
      </c>
      <c r="C218" s="121" t="s">
        <v>763</v>
      </c>
    </row>
    <row r="219" spans="1:3" ht="16.5" customHeight="1">
      <c r="A219" s="119">
        <v>218</v>
      </c>
      <c r="B219" s="120" t="s">
        <v>764</v>
      </c>
      <c r="C219" s="121" t="s">
        <v>1025</v>
      </c>
    </row>
    <row r="220" spans="1:3" ht="29.25" customHeight="1">
      <c r="A220" s="119">
        <v>219</v>
      </c>
      <c r="B220" s="120" t="s">
        <v>766</v>
      </c>
      <c r="C220" s="121" t="s">
        <v>767</v>
      </c>
    </row>
    <row r="221" spans="1:3" ht="29.25" customHeight="1">
      <c r="A221" s="119">
        <v>220</v>
      </c>
      <c r="B221" s="120" t="s">
        <v>768</v>
      </c>
      <c r="C221" s="121" t="s">
        <v>769</v>
      </c>
    </row>
    <row r="222" spans="1:3" ht="29.25" customHeight="1">
      <c r="A222" s="119">
        <v>221</v>
      </c>
      <c r="B222" s="120" t="s">
        <v>846</v>
      </c>
      <c r="C222" s="121" t="s">
        <v>770</v>
      </c>
    </row>
    <row r="223" spans="1:3" ht="29.25" customHeight="1">
      <c r="A223" s="119">
        <v>222</v>
      </c>
      <c r="B223" s="120" t="s">
        <v>771</v>
      </c>
      <c r="C223" s="121" t="s">
        <v>772</v>
      </c>
    </row>
    <row r="224" spans="1:3" ht="42.75" customHeight="1">
      <c r="A224" s="119">
        <v>223</v>
      </c>
      <c r="B224" s="120" t="s">
        <v>773</v>
      </c>
      <c r="C224" s="121" t="s">
        <v>774</v>
      </c>
    </row>
    <row r="225" spans="1:3" ht="16.5" customHeight="1">
      <c r="A225" s="119">
        <v>224</v>
      </c>
      <c r="B225" s="120" t="s">
        <v>775</v>
      </c>
      <c r="C225" s="121" t="s">
        <v>1026</v>
      </c>
    </row>
    <row r="226" spans="1:3" ht="16.5" customHeight="1">
      <c r="A226" s="119">
        <v>225</v>
      </c>
      <c r="B226" s="120" t="s">
        <v>777</v>
      </c>
      <c r="C226" s="121" t="s">
        <v>1027</v>
      </c>
    </row>
    <row r="227" spans="1:3" ht="29.25" customHeight="1">
      <c r="A227" s="119">
        <v>226</v>
      </c>
      <c r="B227" s="120" t="s">
        <v>779</v>
      </c>
      <c r="C227" s="121" t="s">
        <v>780</v>
      </c>
    </row>
    <row r="228" spans="1:3" ht="29.25" customHeight="1">
      <c r="A228" s="119">
        <v>227</v>
      </c>
      <c r="B228" s="120" t="s">
        <v>781</v>
      </c>
      <c r="C228" s="121" t="s">
        <v>782</v>
      </c>
    </row>
    <row r="229" spans="1:3" ht="29.25" customHeight="1">
      <c r="A229" s="119">
        <v>228</v>
      </c>
      <c r="B229" s="120" t="s">
        <v>847</v>
      </c>
      <c r="C229" s="121" t="s">
        <v>783</v>
      </c>
    </row>
    <row r="230" spans="1:3" ht="29.25" customHeight="1">
      <c r="A230" s="119">
        <v>229</v>
      </c>
      <c r="B230" s="120" t="s">
        <v>784</v>
      </c>
      <c r="C230" s="121" t="s">
        <v>785</v>
      </c>
    </row>
    <row r="231" spans="1:3" ht="29.25" customHeight="1">
      <c r="A231" s="119">
        <v>230</v>
      </c>
      <c r="B231" s="120" t="s">
        <v>786</v>
      </c>
      <c r="C231" s="121" t="s">
        <v>787</v>
      </c>
    </row>
    <row r="232" spans="1:3" ht="29.25" customHeight="1">
      <c r="A232" s="119">
        <v>231</v>
      </c>
      <c r="B232" s="120" t="s">
        <v>788</v>
      </c>
      <c r="C232" s="121" t="s">
        <v>789</v>
      </c>
    </row>
    <row r="233" spans="1:3" ht="29.25" customHeight="1">
      <c r="A233" s="119">
        <v>232</v>
      </c>
      <c r="B233" s="120" t="s">
        <v>790</v>
      </c>
      <c r="C233" s="121" t="s">
        <v>791</v>
      </c>
    </row>
    <row r="234" spans="1:3" ht="29.25" customHeight="1">
      <c r="A234" s="119">
        <v>233</v>
      </c>
      <c r="B234" s="120" t="s">
        <v>792</v>
      </c>
      <c r="C234" s="121" t="s">
        <v>793</v>
      </c>
    </row>
    <row r="235" spans="1:3" ht="16.5" customHeight="1">
      <c r="A235" s="119">
        <v>234</v>
      </c>
      <c r="B235" s="120" t="s">
        <v>794</v>
      </c>
      <c r="C235" s="121" t="s">
        <v>1028</v>
      </c>
    </row>
    <row r="236" spans="1:3" ht="29.25" customHeight="1">
      <c r="A236" s="119">
        <v>235</v>
      </c>
      <c r="B236" s="120" t="s">
        <v>848</v>
      </c>
      <c r="C236" s="121" t="s">
        <v>796</v>
      </c>
    </row>
    <row r="237" spans="1:3" ht="16.5" customHeight="1">
      <c r="A237" s="119">
        <v>236</v>
      </c>
      <c r="B237" s="120" t="s">
        <v>797</v>
      </c>
      <c r="C237" s="121" t="s">
        <v>1029</v>
      </c>
    </row>
    <row r="238" spans="1:3" ht="16.5" customHeight="1">
      <c r="A238" s="119">
        <v>237</v>
      </c>
      <c r="B238" s="120" t="s">
        <v>799</v>
      </c>
      <c r="C238" s="121" t="s">
        <v>1030</v>
      </c>
    </row>
    <row r="239" spans="1:3" ht="29.25" customHeight="1">
      <c r="A239" s="119">
        <v>238</v>
      </c>
      <c r="B239" s="120" t="s">
        <v>801</v>
      </c>
      <c r="C239" s="121" t="s">
        <v>802</v>
      </c>
    </row>
    <row r="240" spans="1:3" ht="16.5" customHeight="1">
      <c r="A240" s="119">
        <v>239</v>
      </c>
      <c r="B240" s="120" t="s">
        <v>849</v>
      </c>
      <c r="C240" s="121" t="s">
        <v>1031</v>
      </c>
    </row>
    <row r="241" spans="1:3" ht="16.5" customHeight="1">
      <c r="A241" s="119">
        <v>240</v>
      </c>
      <c r="B241" s="120" t="s">
        <v>804</v>
      </c>
      <c r="C241" s="121" t="s">
        <v>1032</v>
      </c>
    </row>
    <row r="242" spans="1:3" ht="29.25" customHeight="1">
      <c r="A242" s="119">
        <v>241</v>
      </c>
      <c r="B242" s="120" t="s">
        <v>806</v>
      </c>
      <c r="C242" s="121" t="s">
        <v>807</v>
      </c>
    </row>
    <row r="243" spans="1:3" ht="16.5" customHeight="1">
      <c r="A243" s="119">
        <v>242</v>
      </c>
      <c r="B243" s="120" t="s">
        <v>808</v>
      </c>
      <c r="C243" s="121" t="s">
        <v>1033</v>
      </c>
    </row>
    <row r="244" spans="1:3" ht="29.25" customHeight="1">
      <c r="A244" s="119">
        <v>243</v>
      </c>
      <c r="B244" s="120" t="s">
        <v>810</v>
      </c>
      <c r="C244" s="121" t="s">
        <v>811</v>
      </c>
    </row>
    <row r="245" spans="1:3" ht="16.5" customHeight="1">
      <c r="A245" s="119">
        <v>244</v>
      </c>
      <c r="B245" s="120" t="s">
        <v>812</v>
      </c>
      <c r="C245" s="121" t="s">
        <v>813</v>
      </c>
    </row>
    <row r="246" spans="1:3" ht="16.5" customHeight="1">
      <c r="A246" s="119">
        <v>245</v>
      </c>
      <c r="B246" s="120" t="s">
        <v>816</v>
      </c>
      <c r="C246" s="121" t="s">
        <v>817</v>
      </c>
    </row>
    <row r="247" spans="1:3" ht="29.25" customHeight="1">
      <c r="A247" s="119">
        <v>246</v>
      </c>
      <c r="B247" s="120" t="s">
        <v>824</v>
      </c>
      <c r="C247" s="121" t="s">
        <v>825</v>
      </c>
    </row>
    <row r="248" spans="1:3" ht="29.25" customHeight="1">
      <c r="A248" s="119">
        <v>247</v>
      </c>
      <c r="B248" s="120" t="s">
        <v>820</v>
      </c>
      <c r="C248" s="121" t="s">
        <v>821</v>
      </c>
    </row>
    <row r="249" spans="1:3" ht="29.25" customHeight="1">
      <c r="A249" s="119">
        <v>248</v>
      </c>
      <c r="B249" s="120" t="s">
        <v>822</v>
      </c>
      <c r="C249" s="121" t="s">
        <v>823</v>
      </c>
    </row>
    <row r="250" spans="1:3" ht="29.25" customHeight="1">
      <c r="A250" s="119">
        <v>249</v>
      </c>
      <c r="B250" s="120" t="s">
        <v>826</v>
      </c>
      <c r="C250" s="121" t="s">
        <v>827</v>
      </c>
    </row>
    <row r="251" spans="1:3" ht="15.75" customHeight="1">
      <c r="A251" s="119">
        <v>250</v>
      </c>
      <c r="B251" s="120" t="s">
        <v>828</v>
      </c>
      <c r="C251" s="121" t="s">
        <v>829</v>
      </c>
    </row>
    <row r="252" spans="1:3" ht="31.5" customHeight="1">
      <c r="A252" s="119">
        <v>251</v>
      </c>
      <c r="B252" s="120" t="s">
        <v>818</v>
      </c>
      <c r="C252" s="121" t="s">
        <v>819</v>
      </c>
    </row>
    <row r="253" spans="1:3" s="129" customFormat="1" ht="13.5" customHeight="1">
      <c r="A253" s="126"/>
      <c r="B253" s="127"/>
      <c r="C253" s="128"/>
    </row>
    <row r="254" spans="1:3" ht="13.5" customHeight="1">
      <c r="A254" s="126"/>
      <c r="B254" s="127"/>
      <c r="C254" s="128"/>
    </row>
    <row r="255" spans="1:3" ht="13.5" customHeight="1">
      <c r="A255" s="126"/>
      <c r="B255" s="127"/>
      <c r="C255" s="128"/>
    </row>
    <row r="256" spans="1:3" ht="13.5" customHeight="1">
      <c r="A256" s="126"/>
      <c r="B256" s="127"/>
      <c r="C256" s="128"/>
    </row>
    <row r="257" spans="1:3" ht="13.5" customHeight="1">
      <c r="A257" s="126"/>
      <c r="B257" s="127"/>
      <c r="C257" s="128"/>
    </row>
    <row r="258" spans="1:3" ht="13.5" customHeight="1">
      <c r="A258" s="126"/>
      <c r="B258" s="127"/>
      <c r="C258" s="128"/>
    </row>
    <row r="259" spans="1:3" ht="13.5" customHeight="1">
      <c r="A259" s="126"/>
      <c r="B259" s="127"/>
      <c r="C259" s="128"/>
    </row>
    <row r="260" spans="1:3" ht="13.5" customHeight="1">
      <c r="A260" s="126"/>
      <c r="B260" s="127"/>
      <c r="C260" s="128"/>
    </row>
    <row r="261" spans="1:3" ht="13.5" customHeight="1">
      <c r="A261" s="126"/>
      <c r="B261" s="127"/>
      <c r="C261" s="128"/>
    </row>
    <row r="262" spans="1:3" ht="13.5" customHeight="1">
      <c r="A262" s="126"/>
      <c r="B262" s="127"/>
      <c r="C262" s="128"/>
    </row>
    <row r="263" spans="1:3" ht="13.5" customHeight="1">
      <c r="A263" s="126"/>
      <c r="B263" s="127"/>
      <c r="C263" s="128"/>
    </row>
    <row r="264" spans="1:3" ht="13.5" customHeight="1">
      <c r="A264" s="126"/>
      <c r="B264" s="127"/>
      <c r="C264" s="128"/>
    </row>
    <row r="265" spans="1:3" ht="13.5" customHeight="1">
      <c r="A265" s="126"/>
      <c r="B265" s="127"/>
      <c r="C265" s="128"/>
    </row>
    <row r="266" spans="1:3" ht="13.5" customHeight="1">
      <c r="A266" s="126"/>
      <c r="B266" s="127"/>
      <c r="C266" s="128"/>
    </row>
    <row r="267" spans="1:3" ht="13.5" customHeight="1">
      <c r="A267" s="126"/>
      <c r="B267" s="127"/>
      <c r="C267" s="128"/>
    </row>
    <row r="268" spans="1:3" ht="13.5" customHeight="1">
      <c r="A268" s="126"/>
      <c r="B268" s="127"/>
      <c r="C268" s="128"/>
    </row>
    <row r="269" spans="1:3" ht="13.5" customHeight="1">
      <c r="A269" s="126"/>
      <c r="B269" s="127"/>
      <c r="C269" s="128"/>
    </row>
    <row r="270" spans="1:3" ht="13.5" customHeight="1">
      <c r="A270" s="126"/>
      <c r="B270" s="127"/>
      <c r="C270" s="128"/>
    </row>
    <row r="271" spans="1:3" ht="13.5" customHeight="1">
      <c r="A271" s="126"/>
      <c r="B271" s="127"/>
      <c r="C271" s="128"/>
    </row>
    <row r="272" spans="1:3" ht="13.5" customHeight="1">
      <c r="A272" s="126"/>
      <c r="B272" s="127"/>
      <c r="C272" s="128"/>
    </row>
    <row r="273" spans="1:3" ht="13.5" customHeight="1">
      <c r="A273" s="126"/>
      <c r="B273" s="127"/>
      <c r="C273" s="128"/>
    </row>
    <row r="274" spans="1:3" ht="13.5" customHeight="1">
      <c r="A274" s="126"/>
      <c r="B274" s="127"/>
      <c r="C274" s="128"/>
    </row>
    <row r="275" spans="1:3" ht="13.5" customHeight="1">
      <c r="A275" s="126"/>
      <c r="B275" s="127"/>
      <c r="C275" s="128"/>
    </row>
    <row r="276" spans="1:3" ht="13.5" customHeight="1">
      <c r="A276" s="126"/>
      <c r="B276" s="127"/>
      <c r="C276" s="128"/>
    </row>
    <row r="277" spans="1:3" ht="13.5" customHeight="1">
      <c r="A277" s="126"/>
      <c r="B277" s="127"/>
      <c r="C277" s="128"/>
    </row>
    <row r="278" spans="1:3" ht="13.5" customHeight="1">
      <c r="A278" s="126"/>
      <c r="B278" s="127"/>
      <c r="C278" s="128"/>
    </row>
    <row r="279" spans="1:3" ht="13.5" customHeight="1">
      <c r="A279" s="126"/>
      <c r="B279" s="127"/>
      <c r="C279" s="128"/>
    </row>
    <row r="280" spans="1:3" ht="13.5" customHeight="1">
      <c r="A280" s="126"/>
      <c r="B280" s="127"/>
      <c r="C280" s="128"/>
    </row>
    <row r="281" spans="1:3" ht="13.5" customHeight="1">
      <c r="A281" s="126"/>
      <c r="B281" s="127"/>
      <c r="C281" s="128"/>
    </row>
    <row r="282" spans="1:3" ht="13.5" customHeight="1">
      <c r="A282" s="126"/>
      <c r="B282" s="127"/>
      <c r="C282" s="128"/>
    </row>
    <row r="283" spans="1:3" ht="13.5" customHeight="1">
      <c r="A283" s="126"/>
      <c r="B283" s="127"/>
      <c r="C283" s="128"/>
    </row>
    <row r="284" spans="1:3" ht="13.5" customHeight="1">
      <c r="A284" s="126"/>
      <c r="B284" s="127"/>
      <c r="C284" s="128"/>
    </row>
    <row r="285" spans="1:3" ht="13.5" customHeight="1">
      <c r="A285" s="126"/>
      <c r="B285" s="127"/>
      <c r="C285" s="128"/>
    </row>
    <row r="286" spans="1:3" ht="13.5" customHeight="1">
      <c r="A286" s="126"/>
      <c r="B286" s="127"/>
      <c r="C286" s="128"/>
    </row>
    <row r="287" spans="1:3" ht="13.5" customHeight="1">
      <c r="A287" s="126"/>
      <c r="B287" s="127"/>
      <c r="C287" s="128"/>
    </row>
    <row r="288" spans="1:3" ht="13.5" customHeight="1">
      <c r="A288" s="126"/>
      <c r="B288" s="127"/>
      <c r="C288" s="128"/>
    </row>
    <row r="289" spans="1:3" ht="13.5" customHeight="1">
      <c r="A289" s="126"/>
      <c r="B289" s="127"/>
      <c r="C289" s="128"/>
    </row>
    <row r="290" spans="1:3" ht="13.5" customHeight="1">
      <c r="A290" s="126"/>
      <c r="B290" s="127"/>
      <c r="C290" s="128"/>
    </row>
    <row r="291" spans="1:3" ht="13.5" customHeight="1">
      <c r="A291" s="126"/>
      <c r="B291" s="127"/>
      <c r="C291" s="128"/>
    </row>
    <row r="292" spans="1:3" ht="13.5" customHeight="1">
      <c r="A292" s="126"/>
      <c r="B292" s="127"/>
      <c r="C292" s="128"/>
    </row>
    <row r="293" spans="1:3" ht="13.5" customHeight="1">
      <c r="A293" s="126"/>
      <c r="B293" s="127"/>
      <c r="C293" s="128"/>
    </row>
    <row r="294" spans="1:3" ht="13.5" customHeight="1">
      <c r="A294" s="126"/>
      <c r="B294" s="127"/>
      <c r="C294" s="128"/>
    </row>
    <row r="295" spans="1:3" ht="13.5" customHeight="1">
      <c r="A295" s="126"/>
      <c r="B295" s="127"/>
      <c r="C295" s="128"/>
    </row>
    <row r="296" spans="1:3" ht="13.5" customHeight="1">
      <c r="A296" s="126"/>
      <c r="B296" s="127"/>
      <c r="C296" s="128"/>
    </row>
    <row r="297" spans="1:3" ht="13.5" customHeight="1">
      <c r="A297" s="126"/>
      <c r="B297" s="127"/>
      <c r="C297" s="128"/>
    </row>
    <row r="298" spans="1:3" ht="13.5" customHeight="1">
      <c r="A298" s="126"/>
      <c r="B298" s="127"/>
      <c r="C298" s="128"/>
    </row>
    <row r="299" spans="1:3" ht="13.5" customHeight="1">
      <c r="A299" s="126"/>
      <c r="B299" s="127"/>
      <c r="C299" s="128"/>
    </row>
    <row r="300" spans="1:3" ht="13.5" customHeight="1">
      <c r="A300" s="126"/>
      <c r="B300" s="127"/>
      <c r="C300" s="128"/>
    </row>
    <row r="301" spans="1:3" ht="13.5" customHeight="1">
      <c r="A301" s="126"/>
      <c r="B301" s="127"/>
      <c r="C301" s="128"/>
    </row>
    <row r="302" spans="1:3" ht="13.5" customHeight="1">
      <c r="A302" s="126"/>
      <c r="B302" s="127"/>
      <c r="C302" s="128"/>
    </row>
    <row r="303" spans="1:3" ht="13.5" customHeight="1">
      <c r="A303" s="126"/>
      <c r="B303" s="127"/>
      <c r="C303" s="128"/>
    </row>
    <row r="304" spans="1:3" ht="13.5" customHeight="1">
      <c r="A304" s="126"/>
      <c r="B304" s="127"/>
      <c r="C304" s="128"/>
    </row>
    <row r="305" spans="1:3" ht="13.5" customHeight="1">
      <c r="A305" s="126"/>
      <c r="B305" s="127"/>
      <c r="C305" s="128"/>
    </row>
    <row r="306" spans="1:3" ht="13.5" customHeight="1">
      <c r="A306" s="126"/>
      <c r="B306" s="127"/>
      <c r="C306" s="128"/>
    </row>
    <row r="307" spans="1:3" ht="13.5" customHeight="1">
      <c r="A307" s="126"/>
      <c r="B307" s="127"/>
      <c r="C307" s="128"/>
    </row>
    <row r="308" spans="1:3" ht="13.5" customHeight="1">
      <c r="A308" s="126"/>
      <c r="B308" s="127"/>
      <c r="C308" s="128"/>
    </row>
    <row r="309" spans="1:3" ht="13.5" customHeight="1">
      <c r="A309" s="126"/>
      <c r="B309" s="127"/>
      <c r="C309" s="128"/>
    </row>
    <row r="310" spans="1:3" ht="13.5" customHeight="1">
      <c r="A310" s="126"/>
      <c r="B310" s="127"/>
      <c r="C310" s="128"/>
    </row>
    <row r="311" spans="1:3" ht="13.5" customHeight="1">
      <c r="A311" s="126"/>
      <c r="B311" s="127"/>
      <c r="C311" s="128"/>
    </row>
    <row r="312" spans="1:3" ht="13.5" customHeight="1">
      <c r="A312" s="126"/>
      <c r="B312" s="127"/>
      <c r="C312" s="128"/>
    </row>
    <row r="313" spans="1:3" ht="13.5" customHeight="1">
      <c r="A313" s="126"/>
      <c r="B313" s="127"/>
      <c r="C313" s="128"/>
    </row>
    <row r="314" spans="1:3" ht="13.5" customHeight="1">
      <c r="A314" s="126"/>
      <c r="B314" s="127"/>
      <c r="C314" s="128"/>
    </row>
    <row r="315" spans="1:3" ht="13.5" customHeight="1">
      <c r="A315" s="126"/>
      <c r="B315" s="127"/>
      <c r="C315" s="128"/>
    </row>
    <row r="316" spans="1:3" ht="13.5" customHeight="1">
      <c r="A316" s="126"/>
      <c r="B316" s="127"/>
      <c r="C316" s="128"/>
    </row>
    <row r="317" spans="1:3" ht="13.5" customHeight="1">
      <c r="A317" s="126"/>
      <c r="B317" s="127"/>
      <c r="C317" s="128"/>
    </row>
    <row r="318" spans="1:3" ht="13.5" customHeight="1">
      <c r="A318" s="126"/>
      <c r="B318" s="127"/>
      <c r="C318" s="128"/>
    </row>
    <row r="319" spans="1:3" ht="13.5" customHeight="1">
      <c r="A319" s="126"/>
      <c r="B319" s="127"/>
      <c r="C319" s="128"/>
    </row>
    <row r="320" spans="1:3" ht="13.5" customHeight="1">
      <c r="A320" s="126"/>
      <c r="B320" s="127"/>
      <c r="C320" s="128"/>
    </row>
    <row r="321" spans="1:3" ht="13.5" customHeight="1">
      <c r="A321" s="126"/>
      <c r="B321" s="127"/>
      <c r="C321" s="128"/>
    </row>
    <row r="322" spans="1:3" ht="13.5" customHeight="1">
      <c r="A322" s="126"/>
      <c r="B322" s="127"/>
      <c r="C322" s="128"/>
    </row>
    <row r="323" spans="1:3" ht="13.5" customHeight="1">
      <c r="A323" s="126"/>
      <c r="B323" s="127"/>
      <c r="C323" s="128"/>
    </row>
    <row r="324" spans="1:3" ht="13.5" customHeight="1">
      <c r="A324" s="126"/>
      <c r="B324" s="127"/>
      <c r="C324" s="128"/>
    </row>
    <row r="325" spans="1:3" ht="13.5" customHeight="1">
      <c r="A325" s="126"/>
      <c r="B325" s="127"/>
      <c r="C325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10" t="s">
        <v>315</v>
      </c>
      <c r="D2" s="210"/>
      <c r="E2" s="210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5"/>
      <c r="U2" s="6"/>
      <c r="V2" s="6"/>
    </row>
    <row r="3" spans="1:22" ht="15.75" customHeight="1" thickBot="1">
      <c r="A3" s="4"/>
      <c r="B3" s="4"/>
      <c r="C3" s="4"/>
      <c r="D3" s="210" t="s">
        <v>316</v>
      </c>
      <c r="E3" s="210"/>
      <c r="F3" s="212"/>
      <c r="G3" s="212"/>
      <c r="H3" s="212"/>
      <c r="I3" s="212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3" t="s">
        <v>331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7"/>
      <c r="T5" s="7"/>
      <c r="U5" s="7"/>
      <c r="V5" s="7"/>
    </row>
    <row r="6" spans="1:22" ht="3.75" customHeight="1"/>
    <row r="7" spans="1:22" ht="25.5" customHeight="1">
      <c r="A7" s="214" t="s">
        <v>0</v>
      </c>
      <c r="B7" s="214"/>
      <c r="C7" s="214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</row>
    <row r="8" spans="1:22" ht="17.25" customHeight="1">
      <c r="A8" s="214" t="s">
        <v>18</v>
      </c>
      <c r="B8" s="214"/>
      <c r="C8" s="214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</row>
    <row r="9" spans="1:22" ht="17.25" customHeight="1">
      <c r="A9" s="214" t="s">
        <v>19</v>
      </c>
      <c r="B9" s="214"/>
      <c r="C9" s="214"/>
      <c r="D9" s="219"/>
      <c r="E9" s="219"/>
      <c r="F9" s="219"/>
      <c r="G9" s="219"/>
      <c r="H9" s="21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4" t="s">
        <v>336</v>
      </c>
      <c r="B10" s="214"/>
      <c r="C10" s="214"/>
      <c r="D10" s="214"/>
      <c r="E10" s="214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16" t="s">
        <v>337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8"/>
    </row>
    <row r="13" spans="1:22" ht="24.75" customHeight="1">
      <c r="A13" s="220" t="s">
        <v>321</v>
      </c>
      <c r="B13" s="220"/>
      <c r="C13" s="220"/>
      <c r="D13" s="221" t="s">
        <v>322</v>
      </c>
      <c r="E13" s="221"/>
      <c r="F13" s="221" t="s">
        <v>317</v>
      </c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</row>
    <row r="14" spans="1:22" ht="24.75" customHeight="1">
      <c r="A14" s="222" t="s">
        <v>323</v>
      </c>
      <c r="B14" s="222"/>
      <c r="C14" s="222"/>
      <c r="D14" s="223"/>
      <c r="E14" s="223"/>
      <c r="F14" s="224" t="str">
        <f>IF(D14="","",VLOOKUP(D14,A172:B175,2))</f>
        <v/>
      </c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</row>
    <row r="15" spans="1:22" ht="24.75" customHeight="1">
      <c r="A15" s="222" t="s">
        <v>324</v>
      </c>
      <c r="B15" s="225"/>
      <c r="C15" s="225"/>
      <c r="D15" s="226"/>
      <c r="E15" s="226"/>
      <c r="F15" s="224" t="str">
        <f>IF(C15="","",VLOOKUP(C15,#REF!,2))</f>
        <v/>
      </c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</row>
    <row r="16" spans="1:22" ht="24.75" customHeight="1">
      <c r="A16" s="222" t="s">
        <v>325</v>
      </c>
      <c r="B16" s="225"/>
      <c r="C16" s="225"/>
      <c r="D16" s="226"/>
      <c r="E16" s="226"/>
      <c r="F16" s="227" t="str">
        <f>IF(C16="","",IF(EXACT(C15,MID(C16,1,3)),VLOOKUP(C16,#REF!,2),"VERIFIQUE QUE LA SUBFUNCIÓN CORRESPONDA AL CATÁLOGO DE FUNCIONES"))</f>
        <v/>
      </c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</row>
    <row r="17" spans="1:34" ht="24.75" customHeight="1">
      <c r="A17" s="222" t="s">
        <v>326</v>
      </c>
      <c r="B17" s="225"/>
      <c r="C17" s="225"/>
      <c r="D17" s="226"/>
      <c r="E17" s="226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29" t="s">
        <v>327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</row>
    <row r="20" spans="1:34" ht="24.75" customHeight="1">
      <c r="A20" s="230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</row>
    <row r="21" spans="1:34" ht="24.75" customHeight="1">
      <c r="A21" s="229" t="s">
        <v>335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</row>
    <row r="22" spans="1:34" ht="24.75" customHeight="1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</row>
    <row r="23" spans="1:34" ht="24.75" customHeight="1">
      <c r="A23" s="229" t="s">
        <v>330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</row>
    <row r="24" spans="1:34" s="3" customFormat="1" ht="25.5" customHeight="1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20" t="s">
        <v>20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9" t="s">
        <v>5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232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9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07" t="s">
        <v>340</v>
      </c>
      <c r="B30" s="207"/>
      <c r="C30" s="207"/>
      <c r="D30" s="208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80" t="s">
        <v>23</v>
      </c>
      <c r="B32" s="182"/>
      <c r="C32" s="199"/>
      <c r="D32" s="200"/>
      <c r="E32" s="200"/>
      <c r="F32" s="200"/>
      <c r="G32" s="201"/>
      <c r="H32" s="180" t="s">
        <v>24</v>
      </c>
      <c r="I32" s="181"/>
      <c r="J32" s="182"/>
      <c r="K32" s="202"/>
      <c r="L32" s="203"/>
      <c r="M32" s="203"/>
      <c r="N32" s="203"/>
      <c r="O32" s="203"/>
      <c r="P32" s="204"/>
      <c r="Q32" s="180" t="s">
        <v>339</v>
      </c>
      <c r="R32" s="182"/>
      <c r="S32" s="202"/>
      <c r="T32" s="203"/>
      <c r="U32" s="203"/>
      <c r="V32" s="203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93" t="s">
        <v>25</v>
      </c>
      <c r="B33" s="205"/>
      <c r="C33" s="179" t="s">
        <v>22</v>
      </c>
      <c r="D33" s="179" t="s">
        <v>3</v>
      </c>
      <c r="E33" s="179" t="s">
        <v>4</v>
      </c>
      <c r="F33" s="180" t="s">
        <v>329</v>
      </c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2"/>
      <c r="T33" s="47"/>
      <c r="U33" s="191" t="s">
        <v>27</v>
      </c>
      <c r="V33" s="193" t="s">
        <v>332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94"/>
      <c r="B34" s="206"/>
      <c r="C34" s="179"/>
      <c r="D34" s="179"/>
      <c r="E34" s="179"/>
      <c r="F34" s="197" t="s">
        <v>300</v>
      </c>
      <c r="G34" s="198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92"/>
      <c r="V34" s="194"/>
      <c r="W34" s="15"/>
    </row>
    <row r="35" spans="1:34" ht="25.5" customHeight="1">
      <c r="A35" s="167" t="s">
        <v>1</v>
      </c>
      <c r="B35" s="167"/>
      <c r="C35" s="36"/>
      <c r="D35" s="37"/>
      <c r="E35" s="37"/>
      <c r="F35" s="179" t="s">
        <v>309</v>
      </c>
      <c r="G35" s="179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86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7" t="s">
        <v>2</v>
      </c>
      <c r="B36" s="167"/>
      <c r="C36" s="36"/>
      <c r="D36" s="37"/>
      <c r="E36" s="37"/>
      <c r="F36" s="179" t="s">
        <v>310</v>
      </c>
      <c r="G36" s="17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87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93" t="s">
        <v>25</v>
      </c>
      <c r="B38" s="205"/>
      <c r="C38" s="179" t="s">
        <v>22</v>
      </c>
      <c r="D38" s="179" t="s">
        <v>3</v>
      </c>
      <c r="E38" s="179" t="s">
        <v>4</v>
      </c>
      <c r="F38" s="180" t="s">
        <v>328</v>
      </c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2"/>
      <c r="T38" s="48"/>
      <c r="U38" s="191" t="s">
        <v>27</v>
      </c>
      <c r="V38" s="193" t="s">
        <v>333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94"/>
      <c r="B39" s="206"/>
      <c r="C39" s="179"/>
      <c r="D39" s="179"/>
      <c r="E39" s="179"/>
      <c r="F39" s="195" t="s">
        <v>298</v>
      </c>
      <c r="G39" s="196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92"/>
      <c r="V39" s="194"/>
      <c r="W39" s="15"/>
    </row>
    <row r="40" spans="1:34" ht="29.25" customHeight="1">
      <c r="A40" s="167" t="s">
        <v>1</v>
      </c>
      <c r="B40" s="167"/>
      <c r="C40" s="34"/>
      <c r="D40" s="35"/>
      <c r="E40" s="35"/>
      <c r="F40" s="184" t="s">
        <v>311</v>
      </c>
      <c r="G40" s="185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86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7" t="s">
        <v>2</v>
      </c>
      <c r="B41" s="167"/>
      <c r="C41" s="36"/>
      <c r="D41" s="37"/>
      <c r="E41" s="37"/>
      <c r="F41" s="188" t="s">
        <v>312</v>
      </c>
      <c r="G41" s="188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87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9" t="s">
        <v>6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232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9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07" t="s">
        <v>341</v>
      </c>
      <c r="B46" s="207"/>
      <c r="C46" s="207"/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80" t="s">
        <v>23</v>
      </c>
      <c r="B48" s="182"/>
      <c r="C48" s="199"/>
      <c r="D48" s="200"/>
      <c r="E48" s="200"/>
      <c r="F48" s="200"/>
      <c r="G48" s="201"/>
      <c r="H48" s="180" t="s">
        <v>24</v>
      </c>
      <c r="I48" s="181"/>
      <c r="J48" s="182"/>
      <c r="K48" s="202"/>
      <c r="L48" s="203"/>
      <c r="M48" s="203"/>
      <c r="N48" s="203"/>
      <c r="O48" s="203"/>
      <c r="P48" s="204"/>
      <c r="Q48" s="180" t="s">
        <v>339</v>
      </c>
      <c r="R48" s="182"/>
      <c r="S48" s="202"/>
      <c r="T48" s="203"/>
      <c r="U48" s="203"/>
      <c r="V48" s="203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93" t="s">
        <v>25</v>
      </c>
      <c r="B49" s="205"/>
      <c r="C49" s="179" t="s">
        <v>22</v>
      </c>
      <c r="D49" s="179" t="s">
        <v>3</v>
      </c>
      <c r="E49" s="179" t="s">
        <v>4</v>
      </c>
      <c r="F49" s="180" t="s">
        <v>329</v>
      </c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2"/>
      <c r="T49" s="47"/>
      <c r="U49" s="191" t="s">
        <v>27</v>
      </c>
      <c r="V49" s="193" t="s">
        <v>332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94"/>
      <c r="B50" s="206"/>
      <c r="C50" s="179"/>
      <c r="D50" s="179"/>
      <c r="E50" s="179"/>
      <c r="F50" s="197" t="s">
        <v>300</v>
      </c>
      <c r="G50" s="198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92"/>
      <c r="V50" s="194"/>
      <c r="W50" s="15"/>
    </row>
    <row r="51" spans="1:34" ht="25.5" customHeight="1">
      <c r="A51" s="167" t="s">
        <v>1</v>
      </c>
      <c r="B51" s="167"/>
      <c r="C51" s="36"/>
      <c r="D51" s="37"/>
      <c r="E51" s="37"/>
      <c r="F51" s="179" t="s">
        <v>309</v>
      </c>
      <c r="G51" s="179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86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7" t="s">
        <v>2</v>
      </c>
      <c r="B52" s="167"/>
      <c r="C52" s="36"/>
      <c r="D52" s="37"/>
      <c r="E52" s="37"/>
      <c r="F52" s="179" t="s">
        <v>310</v>
      </c>
      <c r="G52" s="179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87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93" t="s">
        <v>25</v>
      </c>
      <c r="B54" s="205"/>
      <c r="C54" s="179" t="s">
        <v>22</v>
      </c>
      <c r="D54" s="179" t="s">
        <v>3</v>
      </c>
      <c r="E54" s="179" t="s">
        <v>4</v>
      </c>
      <c r="F54" s="180" t="s">
        <v>328</v>
      </c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2"/>
      <c r="T54" s="48"/>
      <c r="U54" s="191" t="s">
        <v>27</v>
      </c>
      <c r="V54" s="193" t="s">
        <v>333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94"/>
      <c r="B55" s="206"/>
      <c r="C55" s="179"/>
      <c r="D55" s="179"/>
      <c r="E55" s="179"/>
      <c r="F55" s="195" t="s">
        <v>298</v>
      </c>
      <c r="G55" s="196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92"/>
      <c r="V55" s="194"/>
      <c r="W55" s="15"/>
    </row>
    <row r="56" spans="1:34" ht="29.25" customHeight="1">
      <c r="A56" s="167" t="s">
        <v>1</v>
      </c>
      <c r="B56" s="167"/>
      <c r="C56" s="34"/>
      <c r="D56" s="35"/>
      <c r="E56" s="35"/>
      <c r="F56" s="184" t="s">
        <v>311</v>
      </c>
      <c r="G56" s="185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86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7" t="s">
        <v>2</v>
      </c>
      <c r="B57" s="167"/>
      <c r="C57" s="36"/>
      <c r="D57" s="37"/>
      <c r="E57" s="37"/>
      <c r="F57" s="188" t="s">
        <v>312</v>
      </c>
      <c r="G57" s="188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87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07" t="s">
        <v>21</v>
      </c>
      <c r="B59" s="207"/>
      <c r="C59" s="207"/>
      <c r="D59" s="208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07" t="s">
        <v>342</v>
      </c>
      <c r="B61" s="207"/>
      <c r="C61" s="207"/>
      <c r="D61" s="208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80" t="s">
        <v>23</v>
      </c>
      <c r="B63" s="182"/>
      <c r="C63" s="199"/>
      <c r="D63" s="200"/>
      <c r="E63" s="200"/>
      <c r="F63" s="200"/>
      <c r="G63" s="201"/>
      <c r="H63" s="180" t="s">
        <v>24</v>
      </c>
      <c r="I63" s="181"/>
      <c r="J63" s="182"/>
      <c r="K63" s="202"/>
      <c r="L63" s="203"/>
      <c r="M63" s="203"/>
      <c r="N63" s="203"/>
      <c r="O63" s="203"/>
      <c r="P63" s="204"/>
      <c r="Q63" s="180" t="s">
        <v>339</v>
      </c>
      <c r="R63" s="182"/>
      <c r="S63" s="202"/>
      <c r="T63" s="203"/>
      <c r="U63" s="203"/>
      <c r="V63" s="203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93" t="s">
        <v>25</v>
      </c>
      <c r="B64" s="205"/>
      <c r="C64" s="179" t="s">
        <v>22</v>
      </c>
      <c r="D64" s="179" t="s">
        <v>3</v>
      </c>
      <c r="E64" s="179" t="s">
        <v>4</v>
      </c>
      <c r="F64" s="180" t="s">
        <v>329</v>
      </c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2"/>
      <c r="T64" s="47"/>
      <c r="U64" s="191" t="s">
        <v>27</v>
      </c>
      <c r="V64" s="193" t="s">
        <v>332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94"/>
      <c r="B65" s="206"/>
      <c r="C65" s="179"/>
      <c r="D65" s="179"/>
      <c r="E65" s="179"/>
      <c r="F65" s="197" t="s">
        <v>300</v>
      </c>
      <c r="G65" s="198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92"/>
      <c r="V65" s="194"/>
      <c r="W65" s="15"/>
    </row>
    <row r="66" spans="1:34" ht="25.5" customHeight="1">
      <c r="A66" s="167" t="s">
        <v>1</v>
      </c>
      <c r="B66" s="167"/>
      <c r="C66" s="36"/>
      <c r="D66" s="37"/>
      <c r="E66" s="37"/>
      <c r="F66" s="179" t="s">
        <v>309</v>
      </c>
      <c r="G66" s="179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86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7" t="s">
        <v>2</v>
      </c>
      <c r="B67" s="167"/>
      <c r="C67" s="36"/>
      <c r="D67" s="37"/>
      <c r="E67" s="37"/>
      <c r="F67" s="179" t="s">
        <v>310</v>
      </c>
      <c r="G67" s="179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87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93" t="s">
        <v>25</v>
      </c>
      <c r="B69" s="205"/>
      <c r="C69" s="179" t="s">
        <v>22</v>
      </c>
      <c r="D69" s="179" t="s">
        <v>3</v>
      </c>
      <c r="E69" s="179" t="s">
        <v>4</v>
      </c>
      <c r="F69" s="180" t="s">
        <v>328</v>
      </c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2"/>
      <c r="T69" s="48"/>
      <c r="U69" s="191" t="s">
        <v>27</v>
      </c>
      <c r="V69" s="193" t="s">
        <v>333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94"/>
      <c r="B70" s="206"/>
      <c r="C70" s="179"/>
      <c r="D70" s="179"/>
      <c r="E70" s="179"/>
      <c r="F70" s="195" t="s">
        <v>298</v>
      </c>
      <c r="G70" s="196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92"/>
      <c r="V70" s="194"/>
      <c r="W70" s="15"/>
    </row>
    <row r="71" spans="1:34" ht="29.25" customHeight="1">
      <c r="A71" s="167" t="s">
        <v>1</v>
      </c>
      <c r="B71" s="167"/>
      <c r="C71" s="34"/>
      <c r="D71" s="35"/>
      <c r="E71" s="35"/>
      <c r="F71" s="184" t="s">
        <v>311</v>
      </c>
      <c r="G71" s="185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86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7" t="s">
        <v>2</v>
      </c>
      <c r="B72" s="167"/>
      <c r="C72" s="36"/>
      <c r="D72" s="37"/>
      <c r="E72" s="37"/>
      <c r="F72" s="188" t="s">
        <v>312</v>
      </c>
      <c r="G72" s="18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87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9" t="s">
        <v>338</v>
      </c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8" t="s">
        <v>29</v>
      </c>
      <c r="B77" s="179" t="s">
        <v>30</v>
      </c>
      <c r="C77" s="179"/>
      <c r="D77" s="179"/>
      <c r="E77" s="179" t="s">
        <v>3</v>
      </c>
      <c r="F77" s="180" t="s">
        <v>26</v>
      </c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2"/>
      <c r="T77" s="47"/>
      <c r="U77" s="179" t="s">
        <v>27</v>
      </c>
      <c r="V77" s="179" t="s">
        <v>301</v>
      </c>
    </row>
    <row r="78" spans="1:34" ht="25.5" customHeight="1">
      <c r="A78" s="178"/>
      <c r="B78" s="179"/>
      <c r="C78" s="179"/>
      <c r="D78" s="179"/>
      <c r="E78" s="179"/>
      <c r="F78" s="183" t="s">
        <v>299</v>
      </c>
      <c r="G78" s="183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9"/>
      <c r="V78" s="179"/>
    </row>
    <row r="79" spans="1:34" ht="26.25" customHeight="1">
      <c r="A79" s="177" t="s">
        <v>31</v>
      </c>
      <c r="B79" s="161">
        <v>1</v>
      </c>
      <c r="C79" s="162"/>
      <c r="D79" s="163"/>
      <c r="E79" s="166"/>
      <c r="F79" s="167" t="s">
        <v>300</v>
      </c>
      <c r="G79" s="167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168" t="str">
        <f>IF(U79=0,"-",U80/U79)</f>
        <v>-</v>
      </c>
    </row>
    <row r="80" spans="1:34" ht="27.75" customHeight="1">
      <c r="A80" s="177"/>
      <c r="B80" s="161"/>
      <c r="C80" s="164"/>
      <c r="D80" s="165"/>
      <c r="E80" s="166"/>
      <c r="F80" s="169" t="s">
        <v>298</v>
      </c>
      <c r="G80" s="169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68"/>
    </row>
    <row r="81" spans="1:22" ht="26.25" customHeight="1">
      <c r="A81" s="177"/>
      <c r="B81" s="161">
        <v>2</v>
      </c>
      <c r="C81" s="162"/>
      <c r="D81" s="163"/>
      <c r="E81" s="166"/>
      <c r="F81" s="167" t="s">
        <v>300</v>
      </c>
      <c r="G81" s="167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168" t="str">
        <f>IF(U81=0,"-",U82/U81)</f>
        <v>-</v>
      </c>
    </row>
    <row r="82" spans="1:22" ht="26.25" customHeight="1">
      <c r="A82" s="177"/>
      <c r="B82" s="161"/>
      <c r="C82" s="164"/>
      <c r="D82" s="165"/>
      <c r="E82" s="166"/>
      <c r="F82" s="169" t="s">
        <v>298</v>
      </c>
      <c r="G82" s="169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68"/>
    </row>
    <row r="83" spans="1:22" ht="26.25" customHeight="1">
      <c r="A83" s="177"/>
      <c r="B83" s="161">
        <v>3</v>
      </c>
      <c r="C83" s="162"/>
      <c r="D83" s="163"/>
      <c r="E83" s="166"/>
      <c r="F83" s="167" t="s">
        <v>300</v>
      </c>
      <c r="G83" s="167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168" t="str">
        <f>IF(U83=0,"-",U84/U83)</f>
        <v>-</v>
      </c>
    </row>
    <row r="84" spans="1:22" ht="26.25" customHeight="1">
      <c r="A84" s="177"/>
      <c r="B84" s="161"/>
      <c r="C84" s="164"/>
      <c r="D84" s="165"/>
      <c r="E84" s="166"/>
      <c r="F84" s="169" t="s">
        <v>298</v>
      </c>
      <c r="G84" s="169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68"/>
    </row>
    <row r="85" spans="1:22" ht="26.25" customHeight="1">
      <c r="A85" s="177"/>
      <c r="B85" s="161">
        <v>4</v>
      </c>
      <c r="C85" s="162"/>
      <c r="D85" s="163"/>
      <c r="E85" s="166"/>
      <c r="F85" s="167" t="s">
        <v>300</v>
      </c>
      <c r="G85" s="167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168" t="str">
        <f>IF(U85=0,"-",U86/U85)</f>
        <v>-</v>
      </c>
    </row>
    <row r="86" spans="1:22" ht="26.25" customHeight="1">
      <c r="A86" s="177"/>
      <c r="B86" s="161"/>
      <c r="C86" s="164"/>
      <c r="D86" s="165"/>
      <c r="E86" s="166"/>
      <c r="F86" s="169" t="s">
        <v>298</v>
      </c>
      <c r="G86" s="169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68"/>
    </row>
    <row r="87" spans="1:22" ht="26.25" customHeight="1">
      <c r="A87" s="177"/>
      <c r="B87" s="161">
        <v>5</v>
      </c>
      <c r="C87" s="162"/>
      <c r="D87" s="163"/>
      <c r="E87" s="166"/>
      <c r="F87" s="167" t="s">
        <v>300</v>
      </c>
      <c r="G87" s="167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168" t="str">
        <f>IF(U87=0,"-",U88/U87)</f>
        <v>-</v>
      </c>
    </row>
    <row r="88" spans="1:22" ht="26.25" customHeight="1">
      <c r="A88" s="177"/>
      <c r="B88" s="161"/>
      <c r="C88" s="164"/>
      <c r="D88" s="165"/>
      <c r="E88" s="166"/>
      <c r="F88" s="169" t="s">
        <v>298</v>
      </c>
      <c r="G88" s="169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68"/>
    </row>
    <row r="90" spans="1:22" ht="36.75" customHeight="1">
      <c r="A90" s="170"/>
      <c r="B90" s="170"/>
      <c r="C90" s="170"/>
      <c r="D90" s="170"/>
      <c r="F90" s="170"/>
      <c r="G90" s="170"/>
      <c r="H90" s="170"/>
      <c r="I90" s="170"/>
      <c r="J90" s="170"/>
      <c r="K90" s="170"/>
      <c r="L90" s="170"/>
      <c r="M90" s="170"/>
      <c r="N90" s="170"/>
      <c r="P90" s="170"/>
      <c r="Q90" s="170"/>
      <c r="R90" s="170"/>
      <c r="S90" s="170"/>
      <c r="T90" s="170"/>
      <c r="U90" s="170"/>
      <c r="V90" s="170"/>
    </row>
    <row r="91" spans="1:22" ht="15" customHeight="1">
      <c r="A91" s="171" t="s">
        <v>334</v>
      </c>
      <c r="B91" s="171"/>
      <c r="C91" s="171"/>
      <c r="D91" s="171"/>
      <c r="E91" s="38"/>
      <c r="F91" s="171" t="s">
        <v>334</v>
      </c>
      <c r="G91" s="171"/>
      <c r="H91" s="171"/>
      <c r="I91" s="171"/>
      <c r="J91" s="171"/>
      <c r="K91" s="171"/>
      <c r="L91" s="171"/>
      <c r="M91" s="171"/>
      <c r="N91" s="171"/>
      <c r="O91" s="38"/>
      <c r="P91" s="171" t="s">
        <v>334</v>
      </c>
      <c r="Q91" s="171"/>
      <c r="R91" s="171"/>
      <c r="S91" s="171"/>
      <c r="T91" s="171"/>
      <c r="U91" s="171"/>
      <c r="V91" s="171"/>
    </row>
    <row r="92" spans="1:22" hidden="1"/>
    <row r="93" spans="1:22" ht="18" hidden="1">
      <c r="B93" s="172" t="s">
        <v>302</v>
      </c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24"/>
    </row>
    <row r="94" spans="1:22" ht="4.5" hidden="1" customHeight="1"/>
    <row r="95" spans="1:22" ht="36.75" hidden="1" customHeight="1">
      <c r="B95" s="25" t="s">
        <v>303</v>
      </c>
      <c r="C95" s="173" t="s">
        <v>29</v>
      </c>
      <c r="D95" s="173"/>
      <c r="E95" s="174" t="s">
        <v>313</v>
      </c>
      <c r="F95" s="174"/>
      <c r="G95" s="174"/>
      <c r="H95" s="174"/>
      <c r="I95" s="174"/>
      <c r="J95" s="174"/>
      <c r="K95" s="26" t="s">
        <v>303</v>
      </c>
      <c r="L95" s="175" t="s">
        <v>314</v>
      </c>
      <c r="M95" s="175"/>
      <c r="N95" s="175"/>
      <c r="O95" s="175"/>
      <c r="P95" s="175"/>
      <c r="Q95" s="175"/>
      <c r="R95" s="175"/>
      <c r="S95" s="176"/>
      <c r="T95" s="27"/>
    </row>
    <row r="96" spans="1:22" ht="27" hidden="1" customHeight="1">
      <c r="B96" s="152">
        <v>1</v>
      </c>
      <c r="C96" s="155" t="str">
        <f>IF(D59="","-",D59)</f>
        <v>-</v>
      </c>
      <c r="D96" s="155"/>
      <c r="E96" s="156" t="e">
        <f>IF(LEN(#REF!)&gt;17,"-",#REF!)</f>
        <v>#REF!</v>
      </c>
      <c r="F96" s="157"/>
      <c r="G96" s="157"/>
      <c r="H96" s="157"/>
      <c r="I96" s="157"/>
      <c r="J96" s="157"/>
      <c r="K96" s="28">
        <v>1</v>
      </c>
      <c r="L96" s="158" t="str">
        <f>$V$79</f>
        <v>-</v>
      </c>
      <c r="M96" s="159"/>
      <c r="N96" s="159"/>
      <c r="O96" s="159"/>
      <c r="P96" s="159"/>
      <c r="Q96" s="159"/>
      <c r="R96" s="159"/>
      <c r="S96" s="160"/>
      <c r="T96" s="29"/>
    </row>
    <row r="97" spans="2:20" ht="27" hidden="1" customHeight="1">
      <c r="B97" s="153"/>
      <c r="C97" s="155"/>
      <c r="D97" s="155"/>
      <c r="E97" s="157"/>
      <c r="F97" s="157"/>
      <c r="G97" s="157"/>
      <c r="H97" s="157"/>
      <c r="I97" s="157"/>
      <c r="J97" s="157"/>
      <c r="K97" s="28">
        <v>2</v>
      </c>
      <c r="L97" s="158" t="str">
        <f>$V$81</f>
        <v>-</v>
      </c>
      <c r="M97" s="159"/>
      <c r="N97" s="159"/>
      <c r="O97" s="159"/>
      <c r="P97" s="159"/>
      <c r="Q97" s="159"/>
      <c r="R97" s="159"/>
      <c r="S97" s="160"/>
      <c r="T97" s="29"/>
    </row>
    <row r="98" spans="2:20" ht="27" hidden="1" customHeight="1">
      <c r="B98" s="153"/>
      <c r="C98" s="155"/>
      <c r="D98" s="155"/>
      <c r="E98" s="157"/>
      <c r="F98" s="157"/>
      <c r="G98" s="157"/>
      <c r="H98" s="157"/>
      <c r="I98" s="157"/>
      <c r="J98" s="157"/>
      <c r="K98" s="28">
        <v>3</v>
      </c>
      <c r="L98" s="158" t="str">
        <f>$V$83</f>
        <v>-</v>
      </c>
      <c r="M98" s="159"/>
      <c r="N98" s="159"/>
      <c r="O98" s="159"/>
      <c r="P98" s="159"/>
      <c r="Q98" s="159"/>
      <c r="R98" s="159"/>
      <c r="S98" s="160"/>
      <c r="T98" s="29"/>
    </row>
    <row r="99" spans="2:20" ht="27" hidden="1" customHeight="1">
      <c r="B99" s="153"/>
      <c r="C99" s="155"/>
      <c r="D99" s="155"/>
      <c r="E99" s="157"/>
      <c r="F99" s="157"/>
      <c r="G99" s="157"/>
      <c r="H99" s="157"/>
      <c r="I99" s="157"/>
      <c r="J99" s="157"/>
      <c r="K99" s="28">
        <v>4</v>
      </c>
      <c r="L99" s="158" t="str">
        <f>$V$85</f>
        <v>-</v>
      </c>
      <c r="M99" s="159"/>
      <c r="N99" s="159"/>
      <c r="O99" s="159"/>
      <c r="P99" s="159"/>
      <c r="Q99" s="159"/>
      <c r="R99" s="159"/>
      <c r="S99" s="160"/>
      <c r="T99" s="29"/>
    </row>
    <row r="100" spans="2:20" ht="27" hidden="1" customHeight="1">
      <c r="B100" s="154"/>
      <c r="C100" s="155"/>
      <c r="D100" s="155"/>
      <c r="E100" s="157"/>
      <c r="F100" s="157"/>
      <c r="G100" s="157"/>
      <c r="H100" s="157"/>
      <c r="I100" s="157"/>
      <c r="J100" s="157"/>
      <c r="K100" s="28">
        <v>5</v>
      </c>
      <c r="L100" s="158" t="str">
        <f>$V$87</f>
        <v>-</v>
      </c>
      <c r="M100" s="159"/>
      <c r="N100" s="159"/>
      <c r="O100" s="159"/>
      <c r="P100" s="159"/>
      <c r="Q100" s="159"/>
      <c r="R100" s="159"/>
      <c r="S100" s="160"/>
      <c r="T100" s="29"/>
    </row>
    <row r="101" spans="2:20" ht="27" hidden="1" customHeight="1">
      <c r="B101" s="152">
        <v>2</v>
      </c>
      <c r="C101" s="155" t="e">
        <f>IF(#REF!="","-",#REF!)</f>
        <v>#REF!</v>
      </c>
      <c r="D101" s="155"/>
      <c r="E101" s="156" t="e">
        <f>IF(LEN(#REF!)&gt;17,"-",#REF!)</f>
        <v>#REF!</v>
      </c>
      <c r="F101" s="157"/>
      <c r="G101" s="157"/>
      <c r="H101" s="157"/>
      <c r="I101" s="157"/>
      <c r="J101" s="157"/>
      <c r="K101" s="28">
        <v>1</v>
      </c>
      <c r="L101" s="158" t="e">
        <f>#REF!</f>
        <v>#REF!</v>
      </c>
      <c r="M101" s="159"/>
      <c r="N101" s="159"/>
      <c r="O101" s="159"/>
      <c r="P101" s="159"/>
      <c r="Q101" s="159"/>
      <c r="R101" s="159"/>
      <c r="S101" s="160"/>
      <c r="T101" s="29"/>
    </row>
    <row r="102" spans="2:20" ht="27" hidden="1" customHeight="1">
      <c r="B102" s="153"/>
      <c r="C102" s="155"/>
      <c r="D102" s="155"/>
      <c r="E102" s="157"/>
      <c r="F102" s="157"/>
      <c r="G102" s="157"/>
      <c r="H102" s="157"/>
      <c r="I102" s="157"/>
      <c r="J102" s="157"/>
      <c r="K102" s="28">
        <v>2</v>
      </c>
      <c r="L102" s="158" t="e">
        <f>#REF!</f>
        <v>#REF!</v>
      </c>
      <c r="M102" s="159"/>
      <c r="N102" s="159"/>
      <c r="O102" s="159"/>
      <c r="P102" s="159"/>
      <c r="Q102" s="159"/>
      <c r="R102" s="159"/>
      <c r="S102" s="160"/>
      <c r="T102" s="29"/>
    </row>
    <row r="103" spans="2:20" ht="27" hidden="1" customHeight="1">
      <c r="B103" s="153"/>
      <c r="C103" s="155"/>
      <c r="D103" s="155"/>
      <c r="E103" s="157"/>
      <c r="F103" s="157"/>
      <c r="G103" s="157"/>
      <c r="H103" s="157"/>
      <c r="I103" s="157"/>
      <c r="J103" s="157"/>
      <c r="K103" s="28">
        <v>3</v>
      </c>
      <c r="L103" s="158" t="e">
        <f>#REF!</f>
        <v>#REF!</v>
      </c>
      <c r="M103" s="159"/>
      <c r="N103" s="159"/>
      <c r="O103" s="159"/>
      <c r="P103" s="159"/>
      <c r="Q103" s="159"/>
      <c r="R103" s="159"/>
      <c r="S103" s="160"/>
      <c r="T103" s="29"/>
    </row>
    <row r="104" spans="2:20" ht="27" hidden="1" customHeight="1">
      <c r="B104" s="153"/>
      <c r="C104" s="155"/>
      <c r="D104" s="155"/>
      <c r="E104" s="157"/>
      <c r="F104" s="157"/>
      <c r="G104" s="157"/>
      <c r="H104" s="157"/>
      <c r="I104" s="157"/>
      <c r="J104" s="157"/>
      <c r="K104" s="28">
        <v>4</v>
      </c>
      <c r="L104" s="158" t="e">
        <f>#REF!</f>
        <v>#REF!</v>
      </c>
      <c r="M104" s="159"/>
      <c r="N104" s="159"/>
      <c r="O104" s="159"/>
      <c r="P104" s="159"/>
      <c r="Q104" s="159"/>
      <c r="R104" s="159"/>
      <c r="S104" s="160"/>
      <c r="T104" s="29"/>
    </row>
    <row r="105" spans="2:20" ht="27" hidden="1" customHeight="1">
      <c r="B105" s="154"/>
      <c r="C105" s="155"/>
      <c r="D105" s="155"/>
      <c r="E105" s="157"/>
      <c r="F105" s="157"/>
      <c r="G105" s="157"/>
      <c r="H105" s="157"/>
      <c r="I105" s="157"/>
      <c r="J105" s="157"/>
      <c r="K105" s="28">
        <v>5</v>
      </c>
      <c r="L105" s="158" t="e">
        <f>#REF!</f>
        <v>#REF!</v>
      </c>
      <c r="M105" s="159"/>
      <c r="N105" s="159"/>
      <c r="O105" s="159"/>
      <c r="P105" s="159"/>
      <c r="Q105" s="159"/>
      <c r="R105" s="159"/>
      <c r="S105" s="160"/>
      <c r="T105" s="29"/>
    </row>
    <row r="106" spans="2:20" ht="27" hidden="1" customHeight="1">
      <c r="B106" s="152">
        <v>3</v>
      </c>
      <c r="C106" s="155" t="e">
        <f>IF(#REF!="","-",#REF!)</f>
        <v>#REF!</v>
      </c>
      <c r="D106" s="155"/>
      <c r="E106" s="156" t="e">
        <f>IF(LEN(#REF!)&gt;17,"-",#REF!)</f>
        <v>#REF!</v>
      </c>
      <c r="F106" s="157"/>
      <c r="G106" s="157"/>
      <c r="H106" s="157"/>
      <c r="I106" s="157"/>
      <c r="J106" s="157"/>
      <c r="K106" s="28">
        <v>1</v>
      </c>
      <c r="L106" s="158" t="e">
        <f>#REF!</f>
        <v>#REF!</v>
      </c>
      <c r="M106" s="159"/>
      <c r="N106" s="159"/>
      <c r="O106" s="159"/>
      <c r="P106" s="159"/>
      <c r="Q106" s="159"/>
      <c r="R106" s="159"/>
      <c r="S106" s="160"/>
      <c r="T106" s="29"/>
    </row>
    <row r="107" spans="2:20" ht="27" hidden="1" customHeight="1">
      <c r="B107" s="153"/>
      <c r="C107" s="155"/>
      <c r="D107" s="155"/>
      <c r="E107" s="157"/>
      <c r="F107" s="157"/>
      <c r="G107" s="157"/>
      <c r="H107" s="157"/>
      <c r="I107" s="157"/>
      <c r="J107" s="157"/>
      <c r="K107" s="28">
        <v>2</v>
      </c>
      <c r="L107" s="158" t="e">
        <f>#REF!</f>
        <v>#REF!</v>
      </c>
      <c r="M107" s="159"/>
      <c r="N107" s="159"/>
      <c r="O107" s="159"/>
      <c r="P107" s="159"/>
      <c r="Q107" s="159"/>
      <c r="R107" s="159"/>
      <c r="S107" s="160"/>
      <c r="T107" s="29"/>
    </row>
    <row r="108" spans="2:20" ht="27" hidden="1" customHeight="1">
      <c r="B108" s="153"/>
      <c r="C108" s="155"/>
      <c r="D108" s="155"/>
      <c r="E108" s="157"/>
      <c r="F108" s="157"/>
      <c r="G108" s="157"/>
      <c r="H108" s="157"/>
      <c r="I108" s="157"/>
      <c r="J108" s="157"/>
      <c r="K108" s="28">
        <v>3</v>
      </c>
      <c r="L108" s="158" t="e">
        <f>#REF!</f>
        <v>#REF!</v>
      </c>
      <c r="M108" s="159"/>
      <c r="N108" s="159"/>
      <c r="O108" s="159"/>
      <c r="P108" s="159"/>
      <c r="Q108" s="159"/>
      <c r="R108" s="159"/>
      <c r="S108" s="160"/>
      <c r="T108" s="29"/>
    </row>
    <row r="109" spans="2:20" ht="27" hidden="1" customHeight="1">
      <c r="B109" s="153"/>
      <c r="C109" s="155"/>
      <c r="D109" s="155"/>
      <c r="E109" s="157"/>
      <c r="F109" s="157"/>
      <c r="G109" s="157"/>
      <c r="H109" s="157"/>
      <c r="I109" s="157"/>
      <c r="J109" s="157"/>
      <c r="K109" s="28">
        <v>4</v>
      </c>
      <c r="L109" s="158" t="e">
        <f>#REF!</f>
        <v>#REF!</v>
      </c>
      <c r="M109" s="159"/>
      <c r="N109" s="159"/>
      <c r="O109" s="159"/>
      <c r="P109" s="159"/>
      <c r="Q109" s="159"/>
      <c r="R109" s="159"/>
      <c r="S109" s="160"/>
      <c r="T109" s="29"/>
    </row>
    <row r="110" spans="2:20" ht="27" hidden="1" customHeight="1">
      <c r="B110" s="154"/>
      <c r="C110" s="155"/>
      <c r="D110" s="155"/>
      <c r="E110" s="157"/>
      <c r="F110" s="157"/>
      <c r="G110" s="157"/>
      <c r="H110" s="157"/>
      <c r="I110" s="157"/>
      <c r="J110" s="157"/>
      <c r="K110" s="28">
        <v>5</v>
      </c>
      <c r="L110" s="158" t="e">
        <f>#REF!</f>
        <v>#REF!</v>
      </c>
      <c r="M110" s="159"/>
      <c r="N110" s="159"/>
      <c r="O110" s="159"/>
      <c r="P110" s="159"/>
      <c r="Q110" s="159"/>
      <c r="R110" s="159"/>
      <c r="S110" s="160"/>
      <c r="T110" s="29"/>
    </row>
    <row r="111" spans="2:20" ht="27" hidden="1" customHeight="1">
      <c r="B111" s="152">
        <v>4</v>
      </c>
      <c r="C111" s="155" t="e">
        <f>IF(#REF!="","-",#REF!)</f>
        <v>#REF!</v>
      </c>
      <c r="D111" s="155"/>
      <c r="E111" s="156" t="e">
        <f>IF(LEN(#REF!)&gt;17,"-",#REF!)</f>
        <v>#REF!</v>
      </c>
      <c r="F111" s="157"/>
      <c r="G111" s="157"/>
      <c r="H111" s="157"/>
      <c r="I111" s="157"/>
      <c r="J111" s="157"/>
      <c r="K111" s="28">
        <v>1</v>
      </c>
      <c r="L111" s="158" t="e">
        <f>#REF!</f>
        <v>#REF!</v>
      </c>
      <c r="M111" s="159"/>
      <c r="N111" s="159"/>
      <c r="O111" s="159"/>
      <c r="P111" s="159"/>
      <c r="Q111" s="159"/>
      <c r="R111" s="159"/>
      <c r="S111" s="160"/>
      <c r="T111" s="29"/>
    </row>
    <row r="112" spans="2:20" ht="27" hidden="1" customHeight="1">
      <c r="B112" s="153"/>
      <c r="C112" s="155"/>
      <c r="D112" s="155"/>
      <c r="E112" s="157"/>
      <c r="F112" s="157"/>
      <c r="G112" s="157"/>
      <c r="H112" s="157"/>
      <c r="I112" s="157"/>
      <c r="J112" s="157"/>
      <c r="K112" s="28">
        <v>2</v>
      </c>
      <c r="L112" s="158" t="e">
        <f>#REF!</f>
        <v>#REF!</v>
      </c>
      <c r="M112" s="159"/>
      <c r="N112" s="159"/>
      <c r="O112" s="159"/>
      <c r="P112" s="159"/>
      <c r="Q112" s="159"/>
      <c r="R112" s="159"/>
      <c r="S112" s="160"/>
      <c r="T112" s="29"/>
    </row>
    <row r="113" spans="2:20" ht="27" hidden="1" customHeight="1">
      <c r="B113" s="153"/>
      <c r="C113" s="155"/>
      <c r="D113" s="155"/>
      <c r="E113" s="157"/>
      <c r="F113" s="157"/>
      <c r="G113" s="157"/>
      <c r="H113" s="157"/>
      <c r="I113" s="157"/>
      <c r="J113" s="157"/>
      <c r="K113" s="28">
        <v>3</v>
      </c>
      <c r="L113" s="158" t="e">
        <f>#REF!</f>
        <v>#REF!</v>
      </c>
      <c r="M113" s="159"/>
      <c r="N113" s="159"/>
      <c r="O113" s="159"/>
      <c r="P113" s="159"/>
      <c r="Q113" s="159"/>
      <c r="R113" s="159"/>
      <c r="S113" s="160"/>
      <c r="T113" s="29"/>
    </row>
    <row r="114" spans="2:20" ht="27" hidden="1" customHeight="1">
      <c r="B114" s="153"/>
      <c r="C114" s="155"/>
      <c r="D114" s="155"/>
      <c r="E114" s="157"/>
      <c r="F114" s="157"/>
      <c r="G114" s="157"/>
      <c r="H114" s="157"/>
      <c r="I114" s="157"/>
      <c r="J114" s="157"/>
      <c r="K114" s="28">
        <v>4</v>
      </c>
      <c r="L114" s="158" t="e">
        <f>#REF!</f>
        <v>#REF!</v>
      </c>
      <c r="M114" s="159"/>
      <c r="N114" s="159"/>
      <c r="O114" s="159"/>
      <c r="P114" s="159"/>
      <c r="Q114" s="159"/>
      <c r="R114" s="159"/>
      <c r="S114" s="160"/>
      <c r="T114" s="29"/>
    </row>
    <row r="115" spans="2:20" ht="27" hidden="1" customHeight="1">
      <c r="B115" s="154"/>
      <c r="C115" s="155"/>
      <c r="D115" s="155"/>
      <c r="E115" s="157"/>
      <c r="F115" s="157"/>
      <c r="G115" s="157"/>
      <c r="H115" s="157"/>
      <c r="I115" s="157"/>
      <c r="J115" s="157"/>
      <c r="K115" s="28">
        <v>5</v>
      </c>
      <c r="L115" s="158" t="e">
        <f>#REF!</f>
        <v>#REF!</v>
      </c>
      <c r="M115" s="159"/>
      <c r="N115" s="159"/>
      <c r="O115" s="159"/>
      <c r="P115" s="159"/>
      <c r="Q115" s="159"/>
      <c r="R115" s="159"/>
      <c r="S115" s="160"/>
      <c r="T115" s="29"/>
    </row>
    <row r="116" spans="2:20" ht="27" hidden="1" customHeight="1">
      <c r="B116" s="152">
        <v>5</v>
      </c>
      <c r="C116" s="155" t="e">
        <f>IF(#REF!="","-",#REF!)</f>
        <v>#REF!</v>
      </c>
      <c r="D116" s="155"/>
      <c r="E116" s="156" t="e">
        <f>IF(LEN(#REF!)&gt;17,"-",#REF!)</f>
        <v>#REF!</v>
      </c>
      <c r="F116" s="157"/>
      <c r="G116" s="157"/>
      <c r="H116" s="157"/>
      <c r="I116" s="157"/>
      <c r="J116" s="157"/>
      <c r="K116" s="28">
        <v>1</v>
      </c>
      <c r="L116" s="158" t="e">
        <f>#REF!</f>
        <v>#REF!</v>
      </c>
      <c r="M116" s="159"/>
      <c r="N116" s="159"/>
      <c r="O116" s="159"/>
      <c r="P116" s="159"/>
      <c r="Q116" s="159"/>
      <c r="R116" s="159"/>
      <c r="S116" s="160"/>
      <c r="T116" s="29"/>
    </row>
    <row r="117" spans="2:20" ht="27" hidden="1" customHeight="1">
      <c r="B117" s="153"/>
      <c r="C117" s="155"/>
      <c r="D117" s="155"/>
      <c r="E117" s="157"/>
      <c r="F117" s="157"/>
      <c r="G117" s="157"/>
      <c r="H117" s="157"/>
      <c r="I117" s="157"/>
      <c r="J117" s="157"/>
      <c r="K117" s="28">
        <v>2</v>
      </c>
      <c r="L117" s="158" t="e">
        <f>#REF!</f>
        <v>#REF!</v>
      </c>
      <c r="M117" s="159"/>
      <c r="N117" s="159"/>
      <c r="O117" s="159"/>
      <c r="P117" s="159"/>
      <c r="Q117" s="159"/>
      <c r="R117" s="159"/>
      <c r="S117" s="160"/>
      <c r="T117" s="29"/>
    </row>
    <row r="118" spans="2:20" ht="27" hidden="1" customHeight="1">
      <c r="B118" s="153"/>
      <c r="C118" s="155"/>
      <c r="D118" s="155"/>
      <c r="E118" s="157"/>
      <c r="F118" s="157"/>
      <c r="G118" s="157"/>
      <c r="H118" s="157"/>
      <c r="I118" s="157"/>
      <c r="J118" s="157"/>
      <c r="K118" s="28">
        <v>3</v>
      </c>
      <c r="L118" s="158" t="e">
        <f>#REF!</f>
        <v>#REF!</v>
      </c>
      <c r="M118" s="159"/>
      <c r="N118" s="159"/>
      <c r="O118" s="159"/>
      <c r="P118" s="159"/>
      <c r="Q118" s="159"/>
      <c r="R118" s="159"/>
      <c r="S118" s="160"/>
      <c r="T118" s="29"/>
    </row>
    <row r="119" spans="2:20" ht="27" hidden="1" customHeight="1">
      <c r="B119" s="153"/>
      <c r="C119" s="155"/>
      <c r="D119" s="155"/>
      <c r="E119" s="157"/>
      <c r="F119" s="157"/>
      <c r="G119" s="157"/>
      <c r="H119" s="157"/>
      <c r="I119" s="157"/>
      <c r="J119" s="157"/>
      <c r="K119" s="28">
        <v>4</v>
      </c>
      <c r="L119" s="158" t="e">
        <f>#REF!</f>
        <v>#REF!</v>
      </c>
      <c r="M119" s="159"/>
      <c r="N119" s="159"/>
      <c r="O119" s="159"/>
      <c r="P119" s="159"/>
      <c r="Q119" s="159"/>
      <c r="R119" s="159"/>
      <c r="S119" s="160"/>
      <c r="T119" s="29"/>
    </row>
    <row r="120" spans="2:20" ht="27" hidden="1" customHeight="1">
      <c r="B120" s="154"/>
      <c r="C120" s="155"/>
      <c r="D120" s="155"/>
      <c r="E120" s="157"/>
      <c r="F120" s="157"/>
      <c r="G120" s="157"/>
      <c r="H120" s="157"/>
      <c r="I120" s="157"/>
      <c r="J120" s="157"/>
      <c r="K120" s="28">
        <v>5</v>
      </c>
      <c r="L120" s="158" t="e">
        <f>#REF!</f>
        <v>#REF!</v>
      </c>
      <c r="M120" s="159"/>
      <c r="N120" s="159"/>
      <c r="O120" s="159"/>
      <c r="P120" s="159"/>
      <c r="Q120" s="159"/>
      <c r="R120" s="159"/>
      <c r="S120" s="160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308</v>
      </c>
      <c r="D326" s="1" t="s">
        <v>294</v>
      </c>
      <c r="E326" s="1" t="s">
        <v>295</v>
      </c>
    </row>
    <row r="327" spans="1:5" hidden="1">
      <c r="C327" s="1" t="s">
        <v>307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318</v>
      </c>
    </row>
    <row r="335" spans="1:5" hidden="1">
      <c r="C335" s="1" t="s">
        <v>319</v>
      </c>
    </row>
    <row r="336" spans="1:5" hidden="1">
      <c r="C336" s="1" t="s">
        <v>320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54" priority="12" stopIfTrue="1" operator="equal">
      <formula>"Favor de indicar el tipo de fórmula"</formula>
    </cfRule>
    <cfRule type="cellIs" dxfId="53" priority="13" stopIfTrue="1" operator="equal">
      <formula>"Favor de proporcionar valores al calendario de las 2 variables en lo programado"</formula>
    </cfRule>
  </conditionalFormatting>
  <conditionalFormatting sqref="F16">
    <cfRule type="cellIs" dxfId="52" priority="11" stopIfTrue="1" operator="equal">
      <formula>"VERIFIQUE QUE LA SUBFUNCIÓN CORRESPONDA AL CATÁLOGO DE FUNCIONES"</formula>
    </cfRule>
  </conditionalFormatting>
  <conditionalFormatting sqref="V71">
    <cfRule type="cellIs" dxfId="51" priority="9" stopIfTrue="1" operator="equal">
      <formula>"Favor de indicar el tipo de fórmula"</formula>
    </cfRule>
    <cfRule type="cellIs" dxfId="50" priority="10" stopIfTrue="1" operator="equal">
      <formula>"Favor de proporcionar valores al calendario de las 2 variables en lo programado"</formula>
    </cfRule>
  </conditionalFormatting>
  <conditionalFormatting sqref="V35">
    <cfRule type="cellIs" dxfId="49" priority="7" stopIfTrue="1" operator="equal">
      <formula>"Favor de indicar el tipo de fórmula"</formula>
    </cfRule>
    <cfRule type="cellIs" dxfId="48" priority="8" stopIfTrue="1" operator="equal">
      <formula>"Favor de proporcionar valores al calendario de las 2 variables en lo programado"</formula>
    </cfRule>
  </conditionalFormatting>
  <conditionalFormatting sqref="V40">
    <cfRule type="cellIs" dxfId="47" priority="5" stopIfTrue="1" operator="equal">
      <formula>"Favor de indicar el tipo de fórmula"</formula>
    </cfRule>
    <cfRule type="cellIs" dxfId="46" priority="6" stopIfTrue="1" operator="equal">
      <formula>"Favor de proporcionar valores al calendario de las 2 variables en lo programado"</formula>
    </cfRule>
  </conditionalFormatting>
  <conditionalFormatting sqref="V51">
    <cfRule type="cellIs" dxfId="45" priority="3" stopIfTrue="1" operator="equal">
      <formula>"Favor de indicar el tipo de fórmula"</formula>
    </cfRule>
    <cfRule type="cellIs" dxfId="44" priority="4" stopIfTrue="1" operator="equal">
      <formula>"Favor de proporcionar valores al calendario de las 2 variables en lo programado"</formula>
    </cfRule>
  </conditionalFormatting>
  <conditionalFormatting sqref="V56">
    <cfRule type="cellIs" dxfId="43" priority="1" stopIfTrue="1" operator="equal">
      <formula>"Favor de indicar el tipo de fórmula"</formula>
    </cfRule>
    <cfRule type="cellIs" dxfId="42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831</v>
      </c>
      <c r="C1" s="57" t="s">
        <v>830</v>
      </c>
      <c r="D1" s="58" t="s">
        <v>37</v>
      </c>
      <c r="E1" s="58" t="s">
        <v>851</v>
      </c>
      <c r="F1" s="58" t="s">
        <v>71</v>
      </c>
      <c r="G1" s="58" t="s">
        <v>343</v>
      </c>
    </row>
    <row r="2" spans="1:8">
      <c r="A2">
        <v>1</v>
      </c>
      <c r="B2" t="s">
        <v>345</v>
      </c>
      <c r="C2" t="s">
        <v>344</v>
      </c>
      <c r="D2" s="89" t="s">
        <v>993</v>
      </c>
      <c r="E2" s="89" t="s">
        <v>965</v>
      </c>
      <c r="F2" t="s">
        <v>852</v>
      </c>
      <c r="G2" s="135" t="s">
        <v>1037</v>
      </c>
    </row>
    <row r="3" spans="1:8">
      <c r="A3">
        <v>2</v>
      </c>
      <c r="B3" t="s">
        <v>347</v>
      </c>
      <c r="C3" t="s">
        <v>346</v>
      </c>
      <c r="D3" s="89" t="s">
        <v>994</v>
      </c>
      <c r="E3" s="89" t="s">
        <v>966</v>
      </c>
      <c r="F3" t="s">
        <v>853</v>
      </c>
      <c r="G3" t="s">
        <v>1036</v>
      </c>
    </row>
    <row r="4" spans="1:8">
      <c r="A4">
        <v>3</v>
      </c>
      <c r="B4" t="s">
        <v>349</v>
      </c>
      <c r="C4" t="s">
        <v>348</v>
      </c>
      <c r="D4" s="89" t="s">
        <v>995</v>
      </c>
      <c r="E4" s="89" t="s">
        <v>967</v>
      </c>
      <c r="F4" t="s">
        <v>854</v>
      </c>
      <c r="G4" t="s">
        <v>1038</v>
      </c>
    </row>
    <row r="5" spans="1:8">
      <c r="A5">
        <v>4</v>
      </c>
      <c r="B5" t="s">
        <v>351</v>
      </c>
      <c r="C5" t="s">
        <v>350</v>
      </c>
      <c r="D5" s="89" t="s">
        <v>996</v>
      </c>
      <c r="E5" s="89" t="s">
        <v>968</v>
      </c>
      <c r="F5" t="s">
        <v>855</v>
      </c>
      <c r="G5" t="s">
        <v>1039</v>
      </c>
    </row>
    <row r="6" spans="1:8">
      <c r="A6">
        <v>5</v>
      </c>
      <c r="B6" t="s">
        <v>353</v>
      </c>
      <c r="C6" t="s">
        <v>352</v>
      </c>
      <c r="E6" s="89" t="s">
        <v>969</v>
      </c>
      <c r="F6" t="s">
        <v>856</v>
      </c>
      <c r="G6" t="s">
        <v>1040</v>
      </c>
    </row>
    <row r="7" spans="1:8">
      <c r="A7">
        <v>6</v>
      </c>
      <c r="B7" t="s">
        <v>355</v>
      </c>
      <c r="C7" t="s">
        <v>354</v>
      </c>
      <c r="E7" s="89" t="s">
        <v>970</v>
      </c>
      <c r="F7" t="s">
        <v>857</v>
      </c>
      <c r="G7" t="s">
        <v>1041</v>
      </c>
    </row>
    <row r="8" spans="1:8">
      <c r="A8">
        <v>7</v>
      </c>
      <c r="B8" t="s">
        <v>356</v>
      </c>
      <c r="C8" s="46" t="s">
        <v>832</v>
      </c>
      <c r="D8" s="46"/>
      <c r="E8" s="89" t="s">
        <v>971</v>
      </c>
      <c r="F8" t="s">
        <v>858</v>
      </c>
      <c r="G8" t="s">
        <v>1042</v>
      </c>
    </row>
    <row r="9" spans="1:8">
      <c r="A9">
        <v>8</v>
      </c>
      <c r="B9" t="s">
        <v>358</v>
      </c>
      <c r="C9" t="s">
        <v>357</v>
      </c>
      <c r="E9" s="89" t="s">
        <v>972</v>
      </c>
      <c r="F9" t="s">
        <v>859</v>
      </c>
      <c r="G9" t="s">
        <v>1044</v>
      </c>
    </row>
    <row r="10" spans="1:8" ht="30">
      <c r="A10">
        <v>9</v>
      </c>
      <c r="B10" t="s">
        <v>360</v>
      </c>
      <c r="C10" t="s">
        <v>359</v>
      </c>
      <c r="E10" s="89" t="s">
        <v>973</v>
      </c>
      <c r="F10" t="s">
        <v>860</v>
      </c>
      <c r="G10" s="135" t="s">
        <v>1043</v>
      </c>
      <c r="H10" s="59"/>
    </row>
    <row r="11" spans="1:8">
      <c r="A11">
        <v>10</v>
      </c>
      <c r="B11" t="s">
        <v>362</v>
      </c>
      <c r="C11" t="s">
        <v>361</v>
      </c>
      <c r="E11" s="89" t="s">
        <v>974</v>
      </c>
      <c r="F11" t="s">
        <v>861</v>
      </c>
    </row>
    <row r="12" spans="1:8">
      <c r="A12">
        <v>11</v>
      </c>
      <c r="B12" t="s">
        <v>363</v>
      </c>
      <c r="C12" t="s">
        <v>833</v>
      </c>
      <c r="E12" s="89" t="s">
        <v>975</v>
      </c>
      <c r="F12" t="s">
        <v>862</v>
      </c>
    </row>
    <row r="13" spans="1:8">
      <c r="A13">
        <v>12</v>
      </c>
      <c r="B13" t="s">
        <v>365</v>
      </c>
      <c r="C13" t="s">
        <v>364</v>
      </c>
      <c r="E13" s="89" t="s">
        <v>976</v>
      </c>
      <c r="F13" t="s">
        <v>863</v>
      </c>
    </row>
    <row r="14" spans="1:8">
      <c r="A14">
        <v>13</v>
      </c>
      <c r="B14" t="s">
        <v>367</v>
      </c>
      <c r="C14" t="s">
        <v>366</v>
      </c>
      <c r="E14" s="89" t="s">
        <v>977</v>
      </c>
      <c r="F14" t="s">
        <v>864</v>
      </c>
    </row>
    <row r="15" spans="1:8">
      <c r="A15">
        <v>14</v>
      </c>
      <c r="B15" t="s">
        <v>369</v>
      </c>
      <c r="C15" t="s">
        <v>368</v>
      </c>
      <c r="E15" s="89" t="s">
        <v>978</v>
      </c>
      <c r="F15" t="s">
        <v>865</v>
      </c>
    </row>
    <row r="16" spans="1:8">
      <c r="A16">
        <v>15</v>
      </c>
      <c r="B16" t="s">
        <v>371</v>
      </c>
      <c r="C16" t="s">
        <v>370</v>
      </c>
      <c r="E16" s="89" t="s">
        <v>979</v>
      </c>
      <c r="F16" t="s">
        <v>866</v>
      </c>
    </row>
    <row r="17" spans="1:6">
      <c r="A17">
        <v>16</v>
      </c>
      <c r="B17" t="s">
        <v>373</v>
      </c>
      <c r="C17" t="s">
        <v>372</v>
      </c>
      <c r="E17" s="89" t="s">
        <v>980</v>
      </c>
      <c r="F17" t="s">
        <v>867</v>
      </c>
    </row>
    <row r="18" spans="1:6">
      <c r="A18">
        <v>17</v>
      </c>
      <c r="B18" t="s">
        <v>375</v>
      </c>
      <c r="C18" t="s">
        <v>374</v>
      </c>
      <c r="E18" s="89" t="s">
        <v>981</v>
      </c>
      <c r="F18" t="s">
        <v>868</v>
      </c>
    </row>
    <row r="19" spans="1:6">
      <c r="A19">
        <v>18</v>
      </c>
      <c r="B19" t="s">
        <v>377</v>
      </c>
      <c r="C19" t="s">
        <v>376</v>
      </c>
      <c r="E19" s="89" t="s">
        <v>982</v>
      </c>
      <c r="F19" t="s">
        <v>869</v>
      </c>
    </row>
    <row r="20" spans="1:6">
      <c r="A20">
        <v>19</v>
      </c>
      <c r="B20" t="s">
        <v>379</v>
      </c>
      <c r="C20" t="s">
        <v>378</v>
      </c>
      <c r="E20" s="89" t="s">
        <v>983</v>
      </c>
      <c r="F20" t="s">
        <v>870</v>
      </c>
    </row>
    <row r="21" spans="1:6">
      <c r="A21">
        <v>20</v>
      </c>
      <c r="B21" t="s">
        <v>381</v>
      </c>
      <c r="C21" t="s">
        <v>380</v>
      </c>
      <c r="E21" s="89" t="s">
        <v>984</v>
      </c>
      <c r="F21" t="s">
        <v>871</v>
      </c>
    </row>
    <row r="22" spans="1:6">
      <c r="A22">
        <v>21</v>
      </c>
      <c r="B22" t="s">
        <v>383</v>
      </c>
      <c r="C22" t="s">
        <v>382</v>
      </c>
      <c r="E22" s="89" t="s">
        <v>985</v>
      </c>
      <c r="F22" t="s">
        <v>872</v>
      </c>
    </row>
    <row r="23" spans="1:6">
      <c r="A23">
        <v>22</v>
      </c>
      <c r="B23" t="s">
        <v>384</v>
      </c>
      <c r="C23" t="s">
        <v>834</v>
      </c>
      <c r="E23" s="89" t="s">
        <v>986</v>
      </c>
      <c r="F23" t="s">
        <v>873</v>
      </c>
    </row>
    <row r="24" spans="1:6">
      <c r="A24">
        <v>23</v>
      </c>
      <c r="B24" t="s">
        <v>386</v>
      </c>
      <c r="C24" t="s">
        <v>385</v>
      </c>
      <c r="E24" s="89" t="s">
        <v>987</v>
      </c>
      <c r="F24" t="s">
        <v>874</v>
      </c>
    </row>
    <row r="25" spans="1:6">
      <c r="A25">
        <v>24</v>
      </c>
      <c r="B25" t="s">
        <v>388</v>
      </c>
      <c r="C25" t="s">
        <v>387</v>
      </c>
      <c r="E25" s="89" t="s">
        <v>988</v>
      </c>
      <c r="F25" t="s">
        <v>875</v>
      </c>
    </row>
    <row r="26" spans="1:6">
      <c r="A26">
        <v>25</v>
      </c>
      <c r="B26" t="s">
        <v>390</v>
      </c>
      <c r="C26" t="s">
        <v>389</v>
      </c>
      <c r="E26" s="89" t="s">
        <v>989</v>
      </c>
      <c r="F26" t="s">
        <v>876</v>
      </c>
    </row>
    <row r="27" spans="1:6">
      <c r="A27">
        <v>26</v>
      </c>
      <c r="B27" s="91" t="s">
        <v>392</v>
      </c>
      <c r="C27" s="91" t="s">
        <v>391</v>
      </c>
      <c r="E27" s="89" t="s">
        <v>990</v>
      </c>
      <c r="F27" t="s">
        <v>877</v>
      </c>
    </row>
    <row r="28" spans="1:6">
      <c r="A28">
        <v>27</v>
      </c>
      <c r="B28" t="s">
        <v>394</v>
      </c>
      <c r="C28" t="s">
        <v>393</v>
      </c>
      <c r="E28" s="89" t="s">
        <v>991</v>
      </c>
      <c r="F28" t="s">
        <v>878</v>
      </c>
    </row>
    <row r="29" spans="1:6">
      <c r="A29">
        <v>28</v>
      </c>
      <c r="B29" t="s">
        <v>396</v>
      </c>
      <c r="C29" t="s">
        <v>395</v>
      </c>
      <c r="E29" s="89" t="s">
        <v>992</v>
      </c>
      <c r="F29" t="s">
        <v>879</v>
      </c>
    </row>
    <row r="30" spans="1:6">
      <c r="A30">
        <v>29</v>
      </c>
      <c r="B30" t="s">
        <v>398</v>
      </c>
      <c r="C30" t="s">
        <v>397</v>
      </c>
      <c r="F30" t="s">
        <v>880</v>
      </c>
    </row>
    <row r="31" spans="1:6">
      <c r="A31">
        <v>30</v>
      </c>
      <c r="B31" t="s">
        <v>400</v>
      </c>
      <c r="C31" t="s">
        <v>399</v>
      </c>
      <c r="F31" t="s">
        <v>881</v>
      </c>
    </row>
    <row r="32" spans="1:6">
      <c r="A32">
        <v>31</v>
      </c>
      <c r="B32" t="s">
        <v>402</v>
      </c>
      <c r="C32" t="s">
        <v>401</v>
      </c>
      <c r="F32" t="s">
        <v>882</v>
      </c>
    </row>
    <row r="33" spans="1:6">
      <c r="A33">
        <v>32</v>
      </c>
      <c r="B33" t="s">
        <v>404</v>
      </c>
      <c r="C33" t="s">
        <v>403</v>
      </c>
      <c r="F33" t="s">
        <v>883</v>
      </c>
    </row>
    <row r="34" spans="1:6">
      <c r="A34">
        <v>33</v>
      </c>
      <c r="B34" t="s">
        <v>406</v>
      </c>
      <c r="C34" t="s">
        <v>405</v>
      </c>
      <c r="F34" t="s">
        <v>884</v>
      </c>
    </row>
    <row r="35" spans="1:6">
      <c r="A35">
        <v>34</v>
      </c>
      <c r="B35" t="s">
        <v>407</v>
      </c>
      <c r="C35" t="s">
        <v>835</v>
      </c>
      <c r="F35" t="s">
        <v>885</v>
      </c>
    </row>
    <row r="36" spans="1:6">
      <c r="A36">
        <v>35</v>
      </c>
      <c r="B36" t="s">
        <v>409</v>
      </c>
      <c r="C36" t="s">
        <v>408</v>
      </c>
      <c r="F36" t="s">
        <v>886</v>
      </c>
    </row>
    <row r="37" spans="1:6">
      <c r="A37">
        <v>36</v>
      </c>
      <c r="B37" t="s">
        <v>411</v>
      </c>
      <c r="C37" t="s">
        <v>410</v>
      </c>
      <c r="F37" t="s">
        <v>887</v>
      </c>
    </row>
    <row r="38" spans="1:6">
      <c r="A38">
        <v>37</v>
      </c>
      <c r="B38" t="s">
        <v>413</v>
      </c>
      <c r="C38" t="s">
        <v>412</v>
      </c>
      <c r="F38" t="s">
        <v>888</v>
      </c>
    </row>
    <row r="39" spans="1:6">
      <c r="A39">
        <v>38</v>
      </c>
      <c r="B39" t="s">
        <v>415</v>
      </c>
      <c r="C39" t="s">
        <v>414</v>
      </c>
      <c r="F39" t="s">
        <v>889</v>
      </c>
    </row>
    <row r="40" spans="1:6">
      <c r="A40">
        <v>39</v>
      </c>
      <c r="B40" t="s">
        <v>417</v>
      </c>
      <c r="C40" t="s">
        <v>416</v>
      </c>
      <c r="F40" t="s">
        <v>890</v>
      </c>
    </row>
    <row r="41" spans="1:6">
      <c r="A41">
        <v>40</v>
      </c>
      <c r="B41" t="s">
        <v>419</v>
      </c>
      <c r="C41" t="s">
        <v>418</v>
      </c>
      <c r="F41" t="s">
        <v>891</v>
      </c>
    </row>
    <row r="42" spans="1:6">
      <c r="A42">
        <v>41</v>
      </c>
      <c r="B42" t="s">
        <v>421</v>
      </c>
      <c r="C42" t="s">
        <v>420</v>
      </c>
      <c r="F42" t="s">
        <v>892</v>
      </c>
    </row>
    <row r="43" spans="1:6">
      <c r="A43">
        <v>42</v>
      </c>
      <c r="B43" s="91" t="s">
        <v>423</v>
      </c>
      <c r="C43" s="91" t="s">
        <v>422</v>
      </c>
      <c r="F43" t="s">
        <v>893</v>
      </c>
    </row>
    <row r="44" spans="1:6">
      <c r="A44">
        <v>43</v>
      </c>
      <c r="B44" s="91" t="s">
        <v>425</v>
      </c>
      <c r="C44" s="91" t="s">
        <v>424</v>
      </c>
      <c r="F44" t="s">
        <v>894</v>
      </c>
    </row>
    <row r="45" spans="1:6">
      <c r="A45">
        <v>44</v>
      </c>
      <c r="B45" t="s">
        <v>427</v>
      </c>
      <c r="C45" t="s">
        <v>426</v>
      </c>
      <c r="F45" t="s">
        <v>895</v>
      </c>
    </row>
    <row r="46" spans="1:6">
      <c r="A46">
        <v>45</v>
      </c>
      <c r="B46" t="s">
        <v>429</v>
      </c>
      <c r="C46" t="s">
        <v>428</v>
      </c>
      <c r="F46" t="s">
        <v>896</v>
      </c>
    </row>
    <row r="47" spans="1:6">
      <c r="A47">
        <v>46</v>
      </c>
      <c r="B47" t="s">
        <v>431</v>
      </c>
      <c r="C47" t="s">
        <v>430</v>
      </c>
      <c r="F47" t="s">
        <v>897</v>
      </c>
    </row>
    <row r="48" spans="1:6">
      <c r="A48">
        <v>47</v>
      </c>
      <c r="B48" t="s">
        <v>433</v>
      </c>
      <c r="C48" t="s">
        <v>432</v>
      </c>
      <c r="F48" t="s">
        <v>898</v>
      </c>
    </row>
    <row r="49" spans="1:6">
      <c r="A49">
        <v>48</v>
      </c>
      <c r="B49" t="s">
        <v>435</v>
      </c>
      <c r="C49" t="s">
        <v>434</v>
      </c>
      <c r="F49" t="s">
        <v>899</v>
      </c>
    </row>
    <row r="50" spans="1:6">
      <c r="A50">
        <v>49</v>
      </c>
      <c r="B50" t="s">
        <v>437</v>
      </c>
      <c r="C50" t="s">
        <v>436</v>
      </c>
      <c r="F50" t="s">
        <v>900</v>
      </c>
    </row>
    <row r="51" spans="1:6">
      <c r="A51">
        <v>50</v>
      </c>
      <c r="B51" t="s">
        <v>439</v>
      </c>
      <c r="C51" t="s">
        <v>438</v>
      </c>
      <c r="F51" t="s">
        <v>901</v>
      </c>
    </row>
    <row r="52" spans="1:6">
      <c r="A52">
        <v>51</v>
      </c>
      <c r="B52" t="s">
        <v>441</v>
      </c>
      <c r="C52" t="s">
        <v>440</v>
      </c>
      <c r="F52" t="s">
        <v>902</v>
      </c>
    </row>
    <row r="53" spans="1:6">
      <c r="A53">
        <v>52</v>
      </c>
      <c r="B53" t="s">
        <v>443</v>
      </c>
      <c r="C53" t="s">
        <v>442</v>
      </c>
      <c r="F53" t="s">
        <v>903</v>
      </c>
    </row>
    <row r="54" spans="1:6">
      <c r="A54">
        <v>53</v>
      </c>
      <c r="B54" t="s">
        <v>445</v>
      </c>
      <c r="C54" t="s">
        <v>444</v>
      </c>
      <c r="F54" t="s">
        <v>904</v>
      </c>
    </row>
    <row r="55" spans="1:6">
      <c r="A55">
        <v>54</v>
      </c>
      <c r="B55" s="91" t="s">
        <v>447</v>
      </c>
      <c r="C55" s="91" t="s">
        <v>446</v>
      </c>
      <c r="F55" t="s">
        <v>905</v>
      </c>
    </row>
    <row r="56" spans="1:6">
      <c r="A56">
        <v>55</v>
      </c>
      <c r="B56" s="91" t="s">
        <v>449</v>
      </c>
      <c r="C56" s="91" t="s">
        <v>448</v>
      </c>
      <c r="F56" t="s">
        <v>906</v>
      </c>
    </row>
    <row r="57" spans="1:6">
      <c r="A57">
        <v>56</v>
      </c>
      <c r="B57" t="s">
        <v>451</v>
      </c>
      <c r="C57" t="s">
        <v>450</v>
      </c>
      <c r="F57" t="s">
        <v>907</v>
      </c>
    </row>
    <row r="58" spans="1:6">
      <c r="A58">
        <v>57</v>
      </c>
      <c r="B58" t="s">
        <v>453</v>
      </c>
      <c r="C58" t="s">
        <v>452</v>
      </c>
      <c r="F58" t="s">
        <v>908</v>
      </c>
    </row>
    <row r="59" spans="1:6">
      <c r="A59">
        <v>58</v>
      </c>
      <c r="B59" t="s">
        <v>455</v>
      </c>
      <c r="C59" t="s">
        <v>454</v>
      </c>
      <c r="F59" t="s">
        <v>909</v>
      </c>
    </row>
    <row r="60" spans="1:6">
      <c r="A60">
        <v>59</v>
      </c>
      <c r="B60" t="s">
        <v>457</v>
      </c>
      <c r="C60" t="s">
        <v>456</v>
      </c>
      <c r="F60" t="s">
        <v>910</v>
      </c>
    </row>
    <row r="61" spans="1:6">
      <c r="A61">
        <v>60</v>
      </c>
      <c r="B61" t="s">
        <v>459</v>
      </c>
      <c r="C61" t="s">
        <v>458</v>
      </c>
      <c r="F61" t="s">
        <v>911</v>
      </c>
    </row>
    <row r="62" spans="1:6">
      <c r="A62">
        <v>61</v>
      </c>
      <c r="B62" t="s">
        <v>461</v>
      </c>
      <c r="C62" t="s">
        <v>460</v>
      </c>
      <c r="F62" t="s">
        <v>912</v>
      </c>
    </row>
    <row r="63" spans="1:6">
      <c r="A63">
        <v>62</v>
      </c>
      <c r="B63" t="s">
        <v>463</v>
      </c>
      <c r="C63" t="s">
        <v>462</v>
      </c>
      <c r="F63" t="s">
        <v>913</v>
      </c>
    </row>
    <row r="64" spans="1:6">
      <c r="A64">
        <v>63</v>
      </c>
      <c r="B64" t="s">
        <v>465</v>
      </c>
      <c r="C64" t="s">
        <v>464</v>
      </c>
      <c r="F64" t="s">
        <v>914</v>
      </c>
    </row>
    <row r="65" spans="1:6">
      <c r="A65">
        <v>64</v>
      </c>
      <c r="B65" t="s">
        <v>467</v>
      </c>
      <c r="C65" t="s">
        <v>466</v>
      </c>
      <c r="F65" t="s">
        <v>915</v>
      </c>
    </row>
    <row r="66" spans="1:6">
      <c r="A66">
        <v>65</v>
      </c>
      <c r="B66" t="s">
        <v>469</v>
      </c>
      <c r="C66" t="s">
        <v>468</v>
      </c>
      <c r="F66" t="s">
        <v>916</v>
      </c>
    </row>
    <row r="67" spans="1:6">
      <c r="A67">
        <v>66</v>
      </c>
      <c r="B67" t="s">
        <v>471</v>
      </c>
      <c r="C67" t="s">
        <v>470</v>
      </c>
      <c r="F67" t="s">
        <v>917</v>
      </c>
    </row>
    <row r="68" spans="1:6">
      <c r="A68">
        <v>67</v>
      </c>
      <c r="B68" t="s">
        <v>473</v>
      </c>
      <c r="C68" t="s">
        <v>472</v>
      </c>
      <c r="F68" t="s">
        <v>918</v>
      </c>
    </row>
    <row r="69" spans="1:6">
      <c r="A69">
        <v>68</v>
      </c>
      <c r="B69" t="s">
        <v>475</v>
      </c>
      <c r="C69" t="s">
        <v>474</v>
      </c>
      <c r="F69" t="s">
        <v>919</v>
      </c>
    </row>
    <row r="70" spans="1:6">
      <c r="A70">
        <v>69</v>
      </c>
      <c r="B70" t="s">
        <v>477</v>
      </c>
      <c r="C70" t="s">
        <v>476</v>
      </c>
      <c r="F70" t="s">
        <v>920</v>
      </c>
    </row>
    <row r="71" spans="1:6">
      <c r="A71">
        <v>70</v>
      </c>
      <c r="B71" s="91" t="s">
        <v>479</v>
      </c>
      <c r="C71" s="91" t="s">
        <v>478</v>
      </c>
      <c r="F71" t="s">
        <v>921</v>
      </c>
    </row>
    <row r="72" spans="1:6">
      <c r="A72">
        <v>71</v>
      </c>
      <c r="B72" s="91" t="s">
        <v>481</v>
      </c>
      <c r="C72" s="91" t="s">
        <v>480</v>
      </c>
      <c r="F72" t="s">
        <v>922</v>
      </c>
    </row>
    <row r="73" spans="1:6">
      <c r="A73">
        <v>72</v>
      </c>
      <c r="B73" t="s">
        <v>483</v>
      </c>
      <c r="C73" t="s">
        <v>482</v>
      </c>
      <c r="F73" t="s">
        <v>923</v>
      </c>
    </row>
    <row r="74" spans="1:6">
      <c r="A74">
        <v>73</v>
      </c>
      <c r="B74" t="s">
        <v>485</v>
      </c>
      <c r="C74" t="s">
        <v>484</v>
      </c>
      <c r="F74" t="s">
        <v>924</v>
      </c>
    </row>
    <row r="75" spans="1:6">
      <c r="A75">
        <v>74</v>
      </c>
      <c r="B75" t="s">
        <v>487</v>
      </c>
      <c r="C75" t="s">
        <v>486</v>
      </c>
      <c r="F75" t="s">
        <v>925</v>
      </c>
    </row>
    <row r="76" spans="1:6">
      <c r="A76">
        <v>75</v>
      </c>
      <c r="B76" t="s">
        <v>489</v>
      </c>
      <c r="C76" t="s">
        <v>488</v>
      </c>
      <c r="F76" t="s">
        <v>926</v>
      </c>
    </row>
    <row r="77" spans="1:6">
      <c r="A77">
        <v>76</v>
      </c>
      <c r="B77" t="s">
        <v>491</v>
      </c>
      <c r="C77" t="s">
        <v>490</v>
      </c>
      <c r="F77" t="s">
        <v>927</v>
      </c>
    </row>
    <row r="78" spans="1:6">
      <c r="A78">
        <v>77</v>
      </c>
      <c r="B78" t="s">
        <v>493</v>
      </c>
      <c r="C78" t="s">
        <v>492</v>
      </c>
      <c r="F78" t="s">
        <v>928</v>
      </c>
    </row>
    <row r="79" spans="1:6">
      <c r="A79">
        <v>78</v>
      </c>
      <c r="B79" t="s">
        <v>495</v>
      </c>
      <c r="C79" t="s">
        <v>494</v>
      </c>
      <c r="F79" t="s">
        <v>929</v>
      </c>
    </row>
    <row r="80" spans="1:6">
      <c r="A80">
        <v>79</v>
      </c>
      <c r="B80" t="s">
        <v>497</v>
      </c>
      <c r="C80" t="s">
        <v>496</v>
      </c>
      <c r="F80" t="s">
        <v>930</v>
      </c>
    </row>
    <row r="81" spans="1:6">
      <c r="A81">
        <v>80</v>
      </c>
      <c r="B81" t="s">
        <v>499</v>
      </c>
      <c r="C81" t="s">
        <v>498</v>
      </c>
      <c r="F81" t="s">
        <v>931</v>
      </c>
    </row>
    <row r="82" spans="1:6">
      <c r="A82">
        <v>81</v>
      </c>
      <c r="B82" t="s">
        <v>501</v>
      </c>
      <c r="C82" t="s">
        <v>500</v>
      </c>
      <c r="F82" t="s">
        <v>933</v>
      </c>
    </row>
    <row r="83" spans="1:6">
      <c r="A83">
        <v>82</v>
      </c>
      <c r="B83" t="s">
        <v>503</v>
      </c>
      <c r="C83" t="s">
        <v>502</v>
      </c>
      <c r="F83" t="s">
        <v>932</v>
      </c>
    </row>
    <row r="84" spans="1:6">
      <c r="A84">
        <v>83</v>
      </c>
      <c r="B84" t="s">
        <v>505</v>
      </c>
      <c r="C84" t="s">
        <v>504</v>
      </c>
      <c r="F84" t="s">
        <v>934</v>
      </c>
    </row>
    <row r="85" spans="1:6">
      <c r="A85">
        <v>84</v>
      </c>
      <c r="B85" t="s">
        <v>507</v>
      </c>
      <c r="C85" t="s">
        <v>506</v>
      </c>
      <c r="F85" t="s">
        <v>935</v>
      </c>
    </row>
    <row r="86" spans="1:6">
      <c r="A86">
        <v>85</v>
      </c>
      <c r="B86" t="s">
        <v>509</v>
      </c>
      <c r="C86" t="s">
        <v>508</v>
      </c>
      <c r="F86" t="s">
        <v>936</v>
      </c>
    </row>
    <row r="87" spans="1:6">
      <c r="A87">
        <v>86</v>
      </c>
      <c r="B87" t="s">
        <v>511</v>
      </c>
      <c r="C87" t="s">
        <v>510</v>
      </c>
      <c r="F87" t="s">
        <v>937</v>
      </c>
    </row>
    <row r="88" spans="1:6">
      <c r="A88">
        <v>87</v>
      </c>
      <c r="B88" t="s">
        <v>513</v>
      </c>
      <c r="C88" t="s">
        <v>512</v>
      </c>
      <c r="F88" t="s">
        <v>938</v>
      </c>
    </row>
    <row r="89" spans="1:6">
      <c r="A89">
        <v>88</v>
      </c>
      <c r="B89" t="s">
        <v>515</v>
      </c>
      <c r="C89" t="s">
        <v>514</v>
      </c>
      <c r="F89" t="s">
        <v>939</v>
      </c>
    </row>
    <row r="90" spans="1:6">
      <c r="A90">
        <v>89</v>
      </c>
      <c r="B90" s="91" t="s">
        <v>517</v>
      </c>
      <c r="C90" s="91" t="s">
        <v>516</v>
      </c>
      <c r="F90" t="s">
        <v>940</v>
      </c>
    </row>
    <row r="91" spans="1:6">
      <c r="A91">
        <v>90</v>
      </c>
      <c r="B91" t="s">
        <v>519</v>
      </c>
      <c r="C91" t="s">
        <v>518</v>
      </c>
      <c r="F91" t="s">
        <v>941</v>
      </c>
    </row>
    <row r="92" spans="1:6">
      <c r="A92">
        <v>91</v>
      </c>
      <c r="B92" t="s">
        <v>521</v>
      </c>
      <c r="C92" t="s">
        <v>520</v>
      </c>
      <c r="F92" t="s">
        <v>942</v>
      </c>
    </row>
    <row r="93" spans="1:6">
      <c r="A93">
        <v>92</v>
      </c>
      <c r="B93" t="s">
        <v>523</v>
      </c>
      <c r="C93" t="s">
        <v>522</v>
      </c>
      <c r="F93" t="s">
        <v>943</v>
      </c>
    </row>
    <row r="94" spans="1:6">
      <c r="A94">
        <v>93</v>
      </c>
      <c r="B94" t="s">
        <v>525</v>
      </c>
      <c r="C94" t="s">
        <v>524</v>
      </c>
      <c r="F94" t="s">
        <v>944</v>
      </c>
    </row>
    <row r="95" spans="1:6">
      <c r="A95">
        <v>94</v>
      </c>
      <c r="B95" t="s">
        <v>527</v>
      </c>
      <c r="C95" t="s">
        <v>526</v>
      </c>
      <c r="F95" t="s">
        <v>945</v>
      </c>
    </row>
    <row r="96" spans="1:6">
      <c r="A96">
        <v>95</v>
      </c>
      <c r="B96" t="s">
        <v>529</v>
      </c>
      <c r="C96" t="s">
        <v>528</v>
      </c>
      <c r="F96" t="s">
        <v>946</v>
      </c>
    </row>
    <row r="97" spans="1:6">
      <c r="A97">
        <v>96</v>
      </c>
      <c r="B97" s="91" t="s">
        <v>531</v>
      </c>
      <c r="C97" s="91" t="s">
        <v>530</v>
      </c>
      <c r="F97" t="s">
        <v>947</v>
      </c>
    </row>
    <row r="98" spans="1:6">
      <c r="A98">
        <v>97</v>
      </c>
      <c r="B98" t="s">
        <v>533</v>
      </c>
      <c r="C98" t="s">
        <v>532</v>
      </c>
      <c r="F98" t="s">
        <v>948</v>
      </c>
    </row>
    <row r="99" spans="1:6">
      <c r="A99">
        <v>98</v>
      </c>
      <c r="B99" t="s">
        <v>535</v>
      </c>
      <c r="C99" t="s">
        <v>534</v>
      </c>
      <c r="F99" t="s">
        <v>949</v>
      </c>
    </row>
    <row r="100" spans="1:6">
      <c r="A100">
        <v>99</v>
      </c>
      <c r="B100" t="s">
        <v>537</v>
      </c>
      <c r="C100" t="s">
        <v>536</v>
      </c>
      <c r="F100" t="s">
        <v>950</v>
      </c>
    </row>
    <row r="101" spans="1:6">
      <c r="A101">
        <v>100</v>
      </c>
      <c r="B101" t="s">
        <v>539</v>
      </c>
      <c r="C101" t="s">
        <v>538</v>
      </c>
      <c r="F101" t="s">
        <v>951</v>
      </c>
    </row>
    <row r="102" spans="1:6">
      <c r="A102">
        <v>101</v>
      </c>
      <c r="B102" s="91" t="s">
        <v>541</v>
      </c>
      <c r="C102" s="91" t="s">
        <v>540</v>
      </c>
      <c r="F102" t="s">
        <v>952</v>
      </c>
    </row>
    <row r="103" spans="1:6">
      <c r="A103">
        <v>102</v>
      </c>
      <c r="B103" t="s">
        <v>543</v>
      </c>
      <c r="C103" t="s">
        <v>542</v>
      </c>
      <c r="F103" t="s">
        <v>953</v>
      </c>
    </row>
    <row r="104" spans="1:6">
      <c r="A104">
        <v>103</v>
      </c>
      <c r="B104" t="s">
        <v>545</v>
      </c>
      <c r="C104" t="s">
        <v>544</v>
      </c>
      <c r="F104" t="s">
        <v>954</v>
      </c>
    </row>
    <row r="105" spans="1:6">
      <c r="A105">
        <v>104</v>
      </c>
      <c r="B105" s="91" t="s">
        <v>547</v>
      </c>
      <c r="C105" s="91" t="s">
        <v>546</v>
      </c>
      <c r="F105" t="s">
        <v>955</v>
      </c>
    </row>
    <row r="106" spans="1:6">
      <c r="A106">
        <v>105</v>
      </c>
      <c r="B106" s="91" t="s">
        <v>549</v>
      </c>
      <c r="C106" s="91" t="s">
        <v>548</v>
      </c>
      <c r="F106" t="s">
        <v>956</v>
      </c>
    </row>
    <row r="107" spans="1:6">
      <c r="A107">
        <v>106</v>
      </c>
      <c r="B107" t="s">
        <v>551</v>
      </c>
      <c r="C107" t="s">
        <v>550</v>
      </c>
      <c r="F107" t="s">
        <v>957</v>
      </c>
    </row>
    <row r="108" spans="1:6">
      <c r="A108">
        <v>107</v>
      </c>
      <c r="B108" t="s">
        <v>553</v>
      </c>
      <c r="C108" t="s">
        <v>552</v>
      </c>
      <c r="F108" t="s">
        <v>958</v>
      </c>
    </row>
    <row r="109" spans="1:6">
      <c r="A109">
        <v>108</v>
      </c>
      <c r="B109" t="s">
        <v>555</v>
      </c>
      <c r="C109" t="s">
        <v>554</v>
      </c>
      <c r="F109" t="s">
        <v>959</v>
      </c>
    </row>
    <row r="110" spans="1:6">
      <c r="A110">
        <v>109</v>
      </c>
      <c r="B110" t="s">
        <v>557</v>
      </c>
      <c r="C110" t="s">
        <v>556</v>
      </c>
      <c r="F110" t="s">
        <v>960</v>
      </c>
    </row>
    <row r="111" spans="1:6">
      <c r="A111">
        <v>110</v>
      </c>
      <c r="B111" t="s">
        <v>559</v>
      </c>
      <c r="C111" t="s">
        <v>558</v>
      </c>
      <c r="F111" t="s">
        <v>961</v>
      </c>
    </row>
    <row r="112" spans="1:6">
      <c r="A112">
        <v>111</v>
      </c>
      <c r="B112" t="s">
        <v>561</v>
      </c>
      <c r="C112" t="s">
        <v>560</v>
      </c>
      <c r="F112" t="s">
        <v>962</v>
      </c>
    </row>
    <row r="113" spans="1:3">
      <c r="A113">
        <v>112</v>
      </c>
      <c r="B113" t="s">
        <v>563</v>
      </c>
      <c r="C113" t="s">
        <v>562</v>
      </c>
    </row>
    <row r="114" spans="1:3">
      <c r="A114">
        <v>113</v>
      </c>
      <c r="B114" t="s">
        <v>565</v>
      </c>
      <c r="C114" t="s">
        <v>564</v>
      </c>
    </row>
    <row r="115" spans="1:3">
      <c r="A115">
        <v>114</v>
      </c>
      <c r="B115" t="s">
        <v>567</v>
      </c>
      <c r="C115" t="s">
        <v>566</v>
      </c>
    </row>
    <row r="116" spans="1:3">
      <c r="A116">
        <v>115</v>
      </c>
      <c r="B116" t="s">
        <v>569</v>
      </c>
      <c r="C116" t="s">
        <v>568</v>
      </c>
    </row>
    <row r="117" spans="1:3">
      <c r="A117">
        <v>116</v>
      </c>
      <c r="B117" t="s">
        <v>571</v>
      </c>
      <c r="C117" t="s">
        <v>570</v>
      </c>
    </row>
    <row r="118" spans="1:3">
      <c r="A118">
        <v>117</v>
      </c>
      <c r="B118" s="91" t="s">
        <v>573</v>
      </c>
      <c r="C118" s="91" t="s">
        <v>572</v>
      </c>
    </row>
    <row r="119" spans="1:3">
      <c r="A119">
        <v>118</v>
      </c>
      <c r="B119" t="s">
        <v>575</v>
      </c>
      <c r="C119" t="s">
        <v>574</v>
      </c>
    </row>
    <row r="120" spans="1:3">
      <c r="A120">
        <v>119</v>
      </c>
      <c r="B120" t="s">
        <v>577</v>
      </c>
      <c r="C120" t="s">
        <v>576</v>
      </c>
    </row>
    <row r="121" spans="1:3">
      <c r="A121">
        <v>120</v>
      </c>
      <c r="B121" t="s">
        <v>844</v>
      </c>
      <c r="C121" t="s">
        <v>578</v>
      </c>
    </row>
    <row r="122" spans="1:3">
      <c r="A122">
        <v>121</v>
      </c>
      <c r="B122" t="s">
        <v>580</v>
      </c>
      <c r="C122" t="s">
        <v>579</v>
      </c>
    </row>
    <row r="123" spans="1:3">
      <c r="A123">
        <v>122</v>
      </c>
      <c r="B123" t="s">
        <v>582</v>
      </c>
      <c r="C123" t="s">
        <v>581</v>
      </c>
    </row>
    <row r="124" spans="1:3">
      <c r="A124">
        <v>123</v>
      </c>
      <c r="B124" t="s">
        <v>584</v>
      </c>
      <c r="C124" t="s">
        <v>583</v>
      </c>
    </row>
    <row r="125" spans="1:3">
      <c r="A125">
        <v>124</v>
      </c>
      <c r="B125" t="s">
        <v>586</v>
      </c>
      <c r="C125" t="s">
        <v>585</v>
      </c>
    </row>
    <row r="126" spans="1:3">
      <c r="A126">
        <v>125</v>
      </c>
      <c r="B126" t="s">
        <v>588</v>
      </c>
      <c r="C126" t="s">
        <v>587</v>
      </c>
    </row>
    <row r="127" spans="1:3">
      <c r="A127">
        <v>126</v>
      </c>
      <c r="B127" t="s">
        <v>590</v>
      </c>
      <c r="C127" t="s">
        <v>589</v>
      </c>
    </row>
    <row r="128" spans="1:3">
      <c r="A128">
        <v>127</v>
      </c>
      <c r="B128" s="91" t="s">
        <v>592</v>
      </c>
      <c r="C128" s="91" t="s">
        <v>591</v>
      </c>
    </row>
    <row r="129" spans="1:3">
      <c r="A129">
        <v>128</v>
      </c>
      <c r="B129" s="91" t="s">
        <v>594</v>
      </c>
      <c r="C129" s="91" t="s">
        <v>593</v>
      </c>
    </row>
    <row r="130" spans="1:3">
      <c r="A130">
        <v>129</v>
      </c>
      <c r="B130" s="91" t="s">
        <v>596</v>
      </c>
      <c r="C130" s="91" t="s">
        <v>595</v>
      </c>
    </row>
    <row r="131" spans="1:3">
      <c r="A131">
        <v>130</v>
      </c>
      <c r="B131" t="s">
        <v>597</v>
      </c>
      <c r="C131" t="s">
        <v>836</v>
      </c>
    </row>
    <row r="132" spans="1:3">
      <c r="A132">
        <v>131</v>
      </c>
      <c r="B132" t="s">
        <v>599</v>
      </c>
      <c r="C132" t="s">
        <v>598</v>
      </c>
    </row>
    <row r="133" spans="1:3">
      <c r="A133">
        <v>132</v>
      </c>
      <c r="B133" t="s">
        <v>601</v>
      </c>
      <c r="C133" t="s">
        <v>600</v>
      </c>
    </row>
    <row r="134" spans="1:3">
      <c r="A134">
        <v>133</v>
      </c>
      <c r="B134" t="s">
        <v>603</v>
      </c>
      <c r="C134" t="s">
        <v>602</v>
      </c>
    </row>
    <row r="135" spans="1:3">
      <c r="A135">
        <v>134</v>
      </c>
      <c r="B135" t="s">
        <v>605</v>
      </c>
      <c r="C135" t="s">
        <v>604</v>
      </c>
    </row>
    <row r="136" spans="1:3">
      <c r="A136">
        <v>135</v>
      </c>
      <c r="B136" t="s">
        <v>607</v>
      </c>
      <c r="C136" t="s">
        <v>606</v>
      </c>
    </row>
    <row r="137" spans="1:3">
      <c r="A137">
        <v>136</v>
      </c>
      <c r="B137" t="s">
        <v>609</v>
      </c>
      <c r="C137" t="s">
        <v>608</v>
      </c>
    </row>
    <row r="138" spans="1:3">
      <c r="A138">
        <v>137</v>
      </c>
      <c r="B138" t="s">
        <v>611</v>
      </c>
      <c r="C138" t="s">
        <v>610</v>
      </c>
    </row>
    <row r="139" spans="1:3">
      <c r="A139">
        <v>138</v>
      </c>
      <c r="B139" t="s">
        <v>613</v>
      </c>
      <c r="C139" t="s">
        <v>612</v>
      </c>
    </row>
    <row r="140" spans="1:3">
      <c r="A140">
        <v>139</v>
      </c>
      <c r="B140" t="s">
        <v>615</v>
      </c>
      <c r="C140" t="s">
        <v>614</v>
      </c>
    </row>
    <row r="141" spans="1:3">
      <c r="A141">
        <v>140</v>
      </c>
      <c r="B141" t="s">
        <v>616</v>
      </c>
      <c r="C141" t="s">
        <v>837</v>
      </c>
    </row>
    <row r="142" spans="1:3">
      <c r="A142">
        <v>141</v>
      </c>
      <c r="B142" t="s">
        <v>618</v>
      </c>
      <c r="C142" t="s">
        <v>617</v>
      </c>
    </row>
    <row r="143" spans="1:3">
      <c r="A143">
        <v>142</v>
      </c>
      <c r="B143" t="s">
        <v>620</v>
      </c>
      <c r="C143" t="s">
        <v>619</v>
      </c>
    </row>
    <row r="144" spans="1:3">
      <c r="A144">
        <v>143</v>
      </c>
      <c r="B144" t="s">
        <v>622</v>
      </c>
      <c r="C144" t="s">
        <v>621</v>
      </c>
    </row>
    <row r="145" spans="1:3">
      <c r="A145">
        <v>144</v>
      </c>
      <c r="B145" t="s">
        <v>624</v>
      </c>
      <c r="C145" t="s">
        <v>623</v>
      </c>
    </row>
    <row r="146" spans="1:3">
      <c r="A146">
        <v>145</v>
      </c>
      <c r="B146" t="s">
        <v>625</v>
      </c>
      <c r="C146" t="s">
        <v>838</v>
      </c>
    </row>
    <row r="147" spans="1:3">
      <c r="A147">
        <v>146</v>
      </c>
      <c r="B147" t="s">
        <v>627</v>
      </c>
      <c r="C147" t="s">
        <v>626</v>
      </c>
    </row>
    <row r="148" spans="1:3">
      <c r="A148">
        <v>147</v>
      </c>
      <c r="B148" t="s">
        <v>629</v>
      </c>
      <c r="C148" t="s">
        <v>628</v>
      </c>
    </row>
    <row r="149" spans="1:3">
      <c r="A149">
        <v>148</v>
      </c>
      <c r="B149" t="s">
        <v>631</v>
      </c>
      <c r="C149" t="s">
        <v>630</v>
      </c>
    </row>
    <row r="150" spans="1:3">
      <c r="A150">
        <v>149</v>
      </c>
      <c r="B150" t="s">
        <v>633</v>
      </c>
      <c r="C150" t="s">
        <v>632</v>
      </c>
    </row>
    <row r="151" spans="1:3">
      <c r="A151">
        <v>150</v>
      </c>
      <c r="B151" s="91" t="s">
        <v>635</v>
      </c>
      <c r="C151" s="91" t="s">
        <v>634</v>
      </c>
    </row>
    <row r="152" spans="1:3">
      <c r="A152">
        <v>151</v>
      </c>
      <c r="B152" t="s">
        <v>637</v>
      </c>
      <c r="C152" t="s">
        <v>636</v>
      </c>
    </row>
    <row r="153" spans="1:3">
      <c r="A153">
        <v>152</v>
      </c>
      <c r="B153" t="s">
        <v>639</v>
      </c>
      <c r="C153" t="s">
        <v>638</v>
      </c>
    </row>
    <row r="154" spans="1:3">
      <c r="A154">
        <v>153</v>
      </c>
      <c r="B154" t="s">
        <v>641</v>
      </c>
      <c r="C154" t="s">
        <v>640</v>
      </c>
    </row>
    <row r="155" spans="1:3">
      <c r="A155">
        <v>154</v>
      </c>
      <c r="B155" t="s">
        <v>643</v>
      </c>
      <c r="C155" t="s">
        <v>642</v>
      </c>
    </row>
    <row r="156" spans="1:3">
      <c r="A156">
        <v>155</v>
      </c>
      <c r="B156" t="s">
        <v>645</v>
      </c>
      <c r="C156" t="s">
        <v>644</v>
      </c>
    </row>
    <row r="157" spans="1:3">
      <c r="A157">
        <v>156</v>
      </c>
      <c r="B157" t="s">
        <v>647</v>
      </c>
      <c r="C157" t="s">
        <v>646</v>
      </c>
    </row>
    <row r="158" spans="1:3">
      <c r="A158">
        <v>157</v>
      </c>
      <c r="B158" s="91" t="s">
        <v>649</v>
      </c>
      <c r="C158" s="91" t="s">
        <v>648</v>
      </c>
    </row>
    <row r="159" spans="1:3">
      <c r="A159">
        <v>158</v>
      </c>
      <c r="B159" s="91" t="s">
        <v>651</v>
      </c>
      <c r="C159" s="91" t="s">
        <v>650</v>
      </c>
    </row>
    <row r="160" spans="1:3">
      <c r="A160">
        <v>159</v>
      </c>
      <c r="B160" t="s">
        <v>652</v>
      </c>
      <c r="C160" t="s">
        <v>839</v>
      </c>
    </row>
    <row r="161" spans="1:3">
      <c r="A161">
        <v>160</v>
      </c>
      <c r="B161" t="s">
        <v>654</v>
      </c>
      <c r="C161" t="s">
        <v>653</v>
      </c>
    </row>
    <row r="162" spans="1:3">
      <c r="A162">
        <v>161</v>
      </c>
      <c r="B162" t="s">
        <v>656</v>
      </c>
      <c r="C162" t="s">
        <v>655</v>
      </c>
    </row>
    <row r="163" spans="1:3">
      <c r="A163">
        <v>162</v>
      </c>
      <c r="B163" t="s">
        <v>658</v>
      </c>
      <c r="C163" t="s">
        <v>657</v>
      </c>
    </row>
    <row r="164" spans="1:3">
      <c r="A164">
        <v>163</v>
      </c>
      <c r="B164" t="s">
        <v>660</v>
      </c>
      <c r="C164" t="s">
        <v>659</v>
      </c>
    </row>
    <row r="165" spans="1:3">
      <c r="A165">
        <v>164</v>
      </c>
      <c r="B165" t="s">
        <v>662</v>
      </c>
      <c r="C165" t="s">
        <v>661</v>
      </c>
    </row>
    <row r="166" spans="1:3">
      <c r="A166">
        <v>165</v>
      </c>
      <c r="B166" s="91" t="s">
        <v>663</v>
      </c>
      <c r="C166" s="91" t="s">
        <v>840</v>
      </c>
    </row>
    <row r="167" spans="1:3">
      <c r="A167">
        <v>166</v>
      </c>
      <c r="B167" s="91" t="s">
        <v>665</v>
      </c>
      <c r="C167" s="91" t="s">
        <v>664</v>
      </c>
    </row>
    <row r="168" spans="1:3">
      <c r="A168">
        <v>167</v>
      </c>
      <c r="B168" t="s">
        <v>667</v>
      </c>
      <c r="C168" t="s">
        <v>666</v>
      </c>
    </row>
    <row r="169" spans="1:3">
      <c r="A169">
        <v>168</v>
      </c>
      <c r="B169" t="s">
        <v>669</v>
      </c>
      <c r="C169" t="s">
        <v>668</v>
      </c>
    </row>
    <row r="170" spans="1:3">
      <c r="A170">
        <v>169</v>
      </c>
      <c r="B170" t="s">
        <v>671</v>
      </c>
      <c r="C170" t="s">
        <v>670</v>
      </c>
    </row>
    <row r="171" spans="1:3">
      <c r="A171">
        <v>170</v>
      </c>
      <c r="B171" t="s">
        <v>673</v>
      </c>
      <c r="C171" t="s">
        <v>672</v>
      </c>
    </row>
    <row r="172" spans="1:3">
      <c r="A172">
        <v>171</v>
      </c>
      <c r="B172" t="s">
        <v>674</v>
      </c>
      <c r="C172" t="s">
        <v>841</v>
      </c>
    </row>
    <row r="173" spans="1:3">
      <c r="A173">
        <v>172</v>
      </c>
      <c r="B173" s="91" t="s">
        <v>676</v>
      </c>
      <c r="C173" s="91" t="s">
        <v>675</v>
      </c>
    </row>
    <row r="174" spans="1:3">
      <c r="A174">
        <v>173</v>
      </c>
      <c r="B174" s="91" t="s">
        <v>678</v>
      </c>
      <c r="C174" s="91" t="s">
        <v>677</v>
      </c>
    </row>
    <row r="175" spans="1:3">
      <c r="A175">
        <v>174</v>
      </c>
      <c r="B175" s="91" t="s">
        <v>680</v>
      </c>
      <c r="C175" s="91" t="s">
        <v>679</v>
      </c>
    </row>
    <row r="176" spans="1:3">
      <c r="A176">
        <v>175</v>
      </c>
      <c r="B176" s="91" t="s">
        <v>682</v>
      </c>
      <c r="C176" s="91" t="s">
        <v>681</v>
      </c>
    </row>
    <row r="177" spans="1:3">
      <c r="A177">
        <v>176</v>
      </c>
      <c r="B177" t="s">
        <v>684</v>
      </c>
      <c r="C177" t="s">
        <v>683</v>
      </c>
    </row>
    <row r="178" spans="1:3">
      <c r="A178">
        <v>177</v>
      </c>
      <c r="B178" t="s">
        <v>686</v>
      </c>
      <c r="C178" t="s">
        <v>685</v>
      </c>
    </row>
    <row r="179" spans="1:3">
      <c r="A179">
        <v>178</v>
      </c>
      <c r="B179" t="s">
        <v>688</v>
      </c>
      <c r="C179" t="s">
        <v>687</v>
      </c>
    </row>
    <row r="180" spans="1:3">
      <c r="A180">
        <v>179</v>
      </c>
      <c r="B180" t="s">
        <v>690</v>
      </c>
      <c r="C180" t="s">
        <v>689</v>
      </c>
    </row>
    <row r="181" spans="1:3">
      <c r="A181">
        <v>180</v>
      </c>
      <c r="B181" t="s">
        <v>692</v>
      </c>
      <c r="C181" t="s">
        <v>691</v>
      </c>
    </row>
    <row r="182" spans="1:3">
      <c r="A182">
        <v>181</v>
      </c>
      <c r="B182" t="s">
        <v>694</v>
      </c>
      <c r="C182" t="s">
        <v>693</v>
      </c>
    </row>
    <row r="183" spans="1:3">
      <c r="A183">
        <v>182</v>
      </c>
      <c r="B183" s="91" t="s">
        <v>696</v>
      </c>
      <c r="C183" s="91" t="s">
        <v>695</v>
      </c>
    </row>
    <row r="184" spans="1:3">
      <c r="A184">
        <v>183</v>
      </c>
      <c r="B184" s="91" t="s">
        <v>698</v>
      </c>
      <c r="C184" s="91" t="s">
        <v>697</v>
      </c>
    </row>
    <row r="185" spans="1:3">
      <c r="A185">
        <v>184</v>
      </c>
      <c r="B185" s="91" t="s">
        <v>700</v>
      </c>
      <c r="C185" s="91" t="s">
        <v>699</v>
      </c>
    </row>
    <row r="186" spans="1:3">
      <c r="A186">
        <v>185</v>
      </c>
      <c r="B186" s="91" t="s">
        <v>702</v>
      </c>
      <c r="C186" s="91" t="s">
        <v>701</v>
      </c>
    </row>
    <row r="187" spans="1:3">
      <c r="A187">
        <v>186</v>
      </c>
      <c r="B187" t="s">
        <v>704</v>
      </c>
      <c r="C187" t="s">
        <v>703</v>
      </c>
    </row>
    <row r="188" spans="1:3">
      <c r="A188">
        <v>187</v>
      </c>
      <c r="B188" t="s">
        <v>706</v>
      </c>
      <c r="C188" t="s">
        <v>705</v>
      </c>
    </row>
    <row r="189" spans="1:3">
      <c r="A189">
        <v>188</v>
      </c>
      <c r="B189" t="s">
        <v>708</v>
      </c>
      <c r="C189" t="s">
        <v>707</v>
      </c>
    </row>
    <row r="190" spans="1:3">
      <c r="A190">
        <v>189</v>
      </c>
      <c r="B190" t="s">
        <v>710</v>
      </c>
      <c r="C190" t="s">
        <v>709</v>
      </c>
    </row>
    <row r="191" spans="1:3">
      <c r="A191">
        <v>190</v>
      </c>
      <c r="B191" t="s">
        <v>712</v>
      </c>
      <c r="C191" t="s">
        <v>711</v>
      </c>
    </row>
    <row r="192" spans="1:3">
      <c r="A192">
        <v>191</v>
      </c>
      <c r="B192" t="s">
        <v>714</v>
      </c>
      <c r="C192" t="s">
        <v>713</v>
      </c>
    </row>
    <row r="193" spans="1:3">
      <c r="A193">
        <v>192</v>
      </c>
      <c r="B193" t="s">
        <v>716</v>
      </c>
      <c r="C193" t="s">
        <v>715</v>
      </c>
    </row>
    <row r="194" spans="1:3">
      <c r="A194">
        <v>193</v>
      </c>
      <c r="B194" t="s">
        <v>718</v>
      </c>
      <c r="C194" t="s">
        <v>717</v>
      </c>
    </row>
    <row r="195" spans="1:3">
      <c r="A195">
        <v>194</v>
      </c>
      <c r="B195" t="s">
        <v>720</v>
      </c>
      <c r="C195" t="s">
        <v>719</v>
      </c>
    </row>
    <row r="196" spans="1:3">
      <c r="A196">
        <v>195</v>
      </c>
      <c r="B196" t="s">
        <v>722</v>
      </c>
      <c r="C196" t="s">
        <v>721</v>
      </c>
    </row>
    <row r="197" spans="1:3">
      <c r="A197">
        <v>196</v>
      </c>
      <c r="B197" t="s">
        <v>724</v>
      </c>
      <c r="C197" t="s">
        <v>723</v>
      </c>
    </row>
    <row r="198" spans="1:3">
      <c r="A198">
        <v>197</v>
      </c>
      <c r="B198" t="s">
        <v>726</v>
      </c>
      <c r="C198" t="s">
        <v>725</v>
      </c>
    </row>
    <row r="199" spans="1:3">
      <c r="A199">
        <v>198</v>
      </c>
      <c r="B199" t="s">
        <v>728</v>
      </c>
      <c r="C199" t="s">
        <v>727</v>
      </c>
    </row>
    <row r="200" spans="1:3">
      <c r="A200">
        <v>199</v>
      </c>
      <c r="B200" t="s">
        <v>730</v>
      </c>
      <c r="C200" t="s">
        <v>729</v>
      </c>
    </row>
    <row r="201" spans="1:3">
      <c r="A201">
        <v>200</v>
      </c>
      <c r="B201" t="s">
        <v>732</v>
      </c>
      <c r="C201" t="s">
        <v>731</v>
      </c>
    </row>
    <row r="202" spans="1:3">
      <c r="A202">
        <v>201</v>
      </c>
      <c r="B202" s="91" t="s">
        <v>734</v>
      </c>
      <c r="C202" s="91" t="s">
        <v>733</v>
      </c>
    </row>
    <row r="203" spans="1:3">
      <c r="A203">
        <v>202</v>
      </c>
      <c r="B203" t="s">
        <v>736</v>
      </c>
      <c r="C203" t="s">
        <v>735</v>
      </c>
    </row>
    <row r="204" spans="1:3">
      <c r="A204">
        <v>203</v>
      </c>
      <c r="B204" t="s">
        <v>738</v>
      </c>
      <c r="C204" t="s">
        <v>737</v>
      </c>
    </row>
    <row r="205" spans="1:3">
      <c r="A205">
        <v>204</v>
      </c>
      <c r="B205" t="s">
        <v>740</v>
      </c>
      <c r="C205" t="s">
        <v>739</v>
      </c>
    </row>
    <row r="206" spans="1:3">
      <c r="A206">
        <v>205</v>
      </c>
      <c r="B206" t="s">
        <v>742</v>
      </c>
      <c r="C206" t="s">
        <v>741</v>
      </c>
    </row>
    <row r="207" spans="1:3">
      <c r="A207">
        <v>206</v>
      </c>
      <c r="B207" t="s">
        <v>744</v>
      </c>
      <c r="C207" t="s">
        <v>743</v>
      </c>
    </row>
    <row r="208" spans="1:3">
      <c r="A208">
        <v>207</v>
      </c>
      <c r="B208" t="s">
        <v>746</v>
      </c>
      <c r="C208" t="s">
        <v>745</v>
      </c>
    </row>
    <row r="209" spans="1:5">
      <c r="A209">
        <v>208</v>
      </c>
      <c r="B209" t="s">
        <v>748</v>
      </c>
      <c r="C209" t="s">
        <v>747</v>
      </c>
    </row>
    <row r="210" spans="1:5">
      <c r="A210">
        <v>209</v>
      </c>
      <c r="B210" s="91" t="s">
        <v>750</v>
      </c>
      <c r="C210" s="91" t="s">
        <v>749</v>
      </c>
    </row>
    <row r="211" spans="1:5">
      <c r="A211">
        <v>210</v>
      </c>
      <c r="B211" s="91" t="s">
        <v>751</v>
      </c>
      <c r="C211" s="91" t="s">
        <v>842</v>
      </c>
    </row>
    <row r="212" spans="1:5">
      <c r="A212">
        <v>211</v>
      </c>
      <c r="B212" t="s">
        <v>752</v>
      </c>
      <c r="C212" t="s">
        <v>845</v>
      </c>
    </row>
    <row r="213" spans="1:5">
      <c r="A213">
        <v>212</v>
      </c>
      <c r="B213" t="s">
        <v>754</v>
      </c>
      <c r="C213" t="s">
        <v>753</v>
      </c>
    </row>
    <row r="214" spans="1:5">
      <c r="A214">
        <v>213</v>
      </c>
      <c r="B214" t="s">
        <v>755</v>
      </c>
      <c r="C214" t="s">
        <v>843</v>
      </c>
    </row>
    <row r="215" spans="1:5">
      <c r="A215">
        <v>214</v>
      </c>
      <c r="B215" t="s">
        <v>757</v>
      </c>
      <c r="C215" t="s">
        <v>756</v>
      </c>
    </row>
    <row r="216" spans="1:5">
      <c r="A216">
        <v>215</v>
      </c>
      <c r="B216" s="91" t="s">
        <v>759</v>
      </c>
      <c r="C216" s="91" t="s">
        <v>758</v>
      </c>
    </row>
    <row r="217" spans="1:5">
      <c r="A217">
        <v>216</v>
      </c>
      <c r="B217" s="91" t="s">
        <v>761</v>
      </c>
      <c r="C217" s="91" t="s">
        <v>760</v>
      </c>
    </row>
    <row r="218" spans="1:5">
      <c r="A218">
        <v>217</v>
      </c>
      <c r="B218" s="91" t="s">
        <v>763</v>
      </c>
      <c r="C218" s="91" t="s">
        <v>762</v>
      </c>
    </row>
    <row r="219" spans="1:5" ht="25.5">
      <c r="A219">
        <v>1</v>
      </c>
      <c r="B219" s="52" t="s">
        <v>765</v>
      </c>
      <c r="C219" s="51" t="s">
        <v>764</v>
      </c>
      <c r="D219" s="61"/>
      <c r="E219" s="61"/>
    </row>
    <row r="220" spans="1:5" ht="38.25">
      <c r="A220">
        <v>2</v>
      </c>
      <c r="B220" s="52" t="s">
        <v>767</v>
      </c>
      <c r="C220" s="51" t="s">
        <v>766</v>
      </c>
      <c r="D220" s="61"/>
      <c r="E220" s="61"/>
    </row>
    <row r="221" spans="1:5" ht="38.25">
      <c r="A221">
        <v>3</v>
      </c>
      <c r="B221" s="52" t="s">
        <v>769</v>
      </c>
      <c r="C221" s="51" t="s">
        <v>768</v>
      </c>
      <c r="D221" s="61"/>
      <c r="E221" s="61"/>
    </row>
    <row r="222" spans="1:5" ht="38.25">
      <c r="A222">
        <v>4</v>
      </c>
      <c r="B222" s="54" t="s">
        <v>770</v>
      </c>
      <c r="C222" s="53" t="s">
        <v>846</v>
      </c>
      <c r="D222" s="62"/>
      <c r="E222" s="62"/>
    </row>
    <row r="223" spans="1:5" ht="38.25">
      <c r="A223">
        <v>5</v>
      </c>
      <c r="B223" s="52" t="s">
        <v>772</v>
      </c>
      <c r="C223" s="51" t="s">
        <v>771</v>
      </c>
      <c r="D223" s="61"/>
      <c r="E223" s="61"/>
    </row>
    <row r="224" spans="1:5" ht="25.5">
      <c r="A224">
        <v>6</v>
      </c>
      <c r="B224" s="52" t="s">
        <v>774</v>
      </c>
      <c r="C224" s="51" t="s">
        <v>773</v>
      </c>
      <c r="D224" s="61"/>
      <c r="E224" s="61"/>
    </row>
    <row r="225" spans="1:5" ht="38.25">
      <c r="A225">
        <v>7</v>
      </c>
      <c r="B225" s="52" t="s">
        <v>776</v>
      </c>
      <c r="C225" s="51" t="s">
        <v>775</v>
      </c>
      <c r="D225" s="61"/>
      <c r="E225" s="61"/>
    </row>
    <row r="226" spans="1:5" ht="25.5">
      <c r="A226">
        <v>8</v>
      </c>
      <c r="B226" s="52" t="s">
        <v>778</v>
      </c>
      <c r="C226" s="51" t="s">
        <v>777</v>
      </c>
      <c r="D226" s="61"/>
      <c r="E226" s="61"/>
    </row>
    <row r="227" spans="1:5" ht="38.25">
      <c r="A227">
        <v>9</v>
      </c>
      <c r="B227" s="52" t="s">
        <v>780</v>
      </c>
      <c r="C227" s="51" t="s">
        <v>779</v>
      </c>
      <c r="D227" s="61"/>
      <c r="E227" s="61"/>
    </row>
    <row r="228" spans="1:5" ht="38.25">
      <c r="A228">
        <v>10</v>
      </c>
      <c r="B228" s="52" t="s">
        <v>782</v>
      </c>
      <c r="C228" s="51" t="s">
        <v>781</v>
      </c>
      <c r="D228" s="61"/>
      <c r="E228" s="61"/>
    </row>
    <row r="229" spans="1:5" ht="38.25">
      <c r="A229">
        <v>11</v>
      </c>
      <c r="B229" s="54" t="s">
        <v>783</v>
      </c>
      <c r="C229" s="53" t="s">
        <v>847</v>
      </c>
      <c r="D229" s="62"/>
      <c r="E229" s="62"/>
    </row>
    <row r="230" spans="1:5" ht="38.25">
      <c r="A230">
        <v>12</v>
      </c>
      <c r="B230" s="56" t="s">
        <v>785</v>
      </c>
      <c r="C230" s="55" t="s">
        <v>784</v>
      </c>
      <c r="D230" s="63"/>
      <c r="E230" s="63"/>
    </row>
    <row r="231" spans="1:5" ht="38.25">
      <c r="A231">
        <v>13</v>
      </c>
      <c r="B231" s="56" t="s">
        <v>787</v>
      </c>
      <c r="C231" s="55" t="s">
        <v>786</v>
      </c>
      <c r="D231" s="63"/>
      <c r="E231" s="63"/>
    </row>
    <row r="232" spans="1:5" ht="38.25">
      <c r="A232">
        <v>14</v>
      </c>
      <c r="B232" s="56" t="s">
        <v>789</v>
      </c>
      <c r="C232" s="55" t="s">
        <v>788</v>
      </c>
      <c r="D232" s="63"/>
      <c r="E232" s="63"/>
    </row>
    <row r="233" spans="1:5" ht="38.25">
      <c r="A233">
        <v>15</v>
      </c>
      <c r="B233" s="52" t="s">
        <v>791</v>
      </c>
      <c r="C233" s="51" t="s">
        <v>790</v>
      </c>
      <c r="D233" s="61"/>
      <c r="E233" s="61"/>
    </row>
    <row r="234" spans="1:5" ht="38.25">
      <c r="A234">
        <v>16</v>
      </c>
      <c r="B234" s="52" t="s">
        <v>793</v>
      </c>
      <c r="C234" s="51" t="s">
        <v>792</v>
      </c>
      <c r="D234" s="61"/>
      <c r="E234" s="61"/>
    </row>
    <row r="235" spans="1:5" ht="38.25">
      <c r="A235">
        <v>17</v>
      </c>
      <c r="B235" s="52" t="s">
        <v>795</v>
      </c>
      <c r="C235" s="51" t="s">
        <v>794</v>
      </c>
      <c r="D235" s="61"/>
      <c r="E235" s="61"/>
    </row>
    <row r="236" spans="1:5" ht="38.25">
      <c r="A236">
        <v>18</v>
      </c>
      <c r="B236" s="54" t="s">
        <v>796</v>
      </c>
      <c r="C236" s="53" t="s">
        <v>848</v>
      </c>
      <c r="D236" s="62"/>
      <c r="E236" s="62"/>
    </row>
    <row r="237" spans="1:5" ht="25.5">
      <c r="A237">
        <v>19</v>
      </c>
      <c r="B237" s="56" t="s">
        <v>798</v>
      </c>
      <c r="C237" s="55" t="s">
        <v>797</v>
      </c>
      <c r="D237" s="63"/>
      <c r="E237" s="63"/>
    </row>
    <row r="238" spans="1:5" ht="38.25">
      <c r="A238">
        <v>20</v>
      </c>
      <c r="B238" s="56" t="s">
        <v>800</v>
      </c>
      <c r="C238" s="55" t="s">
        <v>799</v>
      </c>
      <c r="D238" s="63"/>
      <c r="E238" s="63"/>
    </row>
    <row r="239" spans="1:5" ht="25.5">
      <c r="A239">
        <v>21</v>
      </c>
      <c r="B239" s="52" t="s">
        <v>802</v>
      </c>
      <c r="C239" s="51" t="s">
        <v>801</v>
      </c>
      <c r="D239" s="61"/>
      <c r="E239" s="61"/>
    </row>
    <row r="240" spans="1:5" ht="38.25">
      <c r="A240">
        <v>22</v>
      </c>
      <c r="B240" s="54" t="s">
        <v>803</v>
      </c>
      <c r="C240" s="53" t="s">
        <v>849</v>
      </c>
      <c r="D240" s="62"/>
      <c r="E240" s="62"/>
    </row>
    <row r="241" spans="1:5" ht="38.25">
      <c r="A241">
        <v>23</v>
      </c>
      <c r="B241" s="52" t="s">
        <v>805</v>
      </c>
      <c r="C241" s="51" t="s">
        <v>804</v>
      </c>
      <c r="D241" s="61"/>
      <c r="E241" s="61"/>
    </row>
    <row r="242" spans="1:5" ht="25.5">
      <c r="A242">
        <v>24</v>
      </c>
      <c r="B242" s="52" t="s">
        <v>807</v>
      </c>
      <c r="C242" s="51" t="s">
        <v>806</v>
      </c>
      <c r="D242" s="61"/>
      <c r="E242" s="61"/>
    </row>
    <row r="243" spans="1:5" ht="38.25">
      <c r="A243">
        <v>25</v>
      </c>
      <c r="B243" s="52" t="s">
        <v>809</v>
      </c>
      <c r="C243" s="51" t="s">
        <v>808</v>
      </c>
      <c r="D243" s="61"/>
      <c r="E243" s="61"/>
    </row>
    <row r="244" spans="1:5" ht="25.5">
      <c r="A244">
        <v>1</v>
      </c>
      <c r="B244" s="52" t="s">
        <v>811</v>
      </c>
      <c r="C244" s="60" t="s">
        <v>810</v>
      </c>
      <c r="D244" s="64"/>
      <c r="E244" s="64"/>
    </row>
    <row r="245" spans="1:5">
      <c r="A245">
        <v>2</v>
      </c>
      <c r="B245" s="52" t="s">
        <v>813</v>
      </c>
      <c r="C245" s="60" t="s">
        <v>812</v>
      </c>
      <c r="D245" s="64"/>
      <c r="E245" s="64"/>
    </row>
    <row r="246" spans="1:5" ht="25.5">
      <c r="A246">
        <v>3</v>
      </c>
      <c r="B246" s="52" t="s">
        <v>815</v>
      </c>
      <c r="C246" s="60" t="s">
        <v>814</v>
      </c>
      <c r="D246" s="64"/>
      <c r="E246" s="64"/>
    </row>
    <row r="247" spans="1:5" ht="25.5">
      <c r="A247">
        <v>4</v>
      </c>
      <c r="B247" s="52" t="s">
        <v>817</v>
      </c>
      <c r="C247" s="60" t="s">
        <v>816</v>
      </c>
      <c r="D247" s="64"/>
      <c r="E247" s="64"/>
    </row>
    <row r="248" spans="1:5" ht="25.5">
      <c r="A248">
        <v>5</v>
      </c>
      <c r="B248" s="52" t="s">
        <v>819</v>
      </c>
      <c r="C248" s="60" t="s">
        <v>818</v>
      </c>
      <c r="D248" s="64"/>
      <c r="E248" s="64"/>
    </row>
    <row r="249" spans="1:5">
      <c r="A249">
        <v>6</v>
      </c>
      <c r="B249" s="52" t="s">
        <v>821</v>
      </c>
      <c r="C249" s="60" t="s">
        <v>820</v>
      </c>
      <c r="D249" s="64"/>
      <c r="E249" s="64"/>
    </row>
    <row r="250" spans="1:5">
      <c r="A250">
        <v>7</v>
      </c>
      <c r="B250" s="52" t="s">
        <v>823</v>
      </c>
      <c r="C250" s="60" t="s">
        <v>822</v>
      </c>
      <c r="D250" s="64"/>
      <c r="E250" s="64"/>
    </row>
    <row r="251" spans="1:5">
      <c r="A251">
        <v>8</v>
      </c>
      <c r="B251" s="52" t="s">
        <v>825</v>
      </c>
      <c r="C251" s="60" t="s">
        <v>824</v>
      </c>
      <c r="D251" s="64"/>
      <c r="E251" s="64"/>
    </row>
    <row r="252" spans="1:5">
      <c r="A252">
        <v>9</v>
      </c>
      <c r="B252" s="56" t="s">
        <v>827</v>
      </c>
      <c r="C252" s="60" t="s">
        <v>826</v>
      </c>
      <c r="D252" s="64"/>
      <c r="E252" s="64"/>
    </row>
    <row r="253" spans="1:5">
      <c r="A253">
        <v>10</v>
      </c>
      <c r="B253" s="52" t="s">
        <v>829</v>
      </c>
      <c r="C253" s="60" t="s">
        <v>828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A17"/>
  <sheetViews>
    <sheetView workbookViewId="0">
      <selection activeCell="A2" sqref="A2"/>
    </sheetView>
  </sheetViews>
  <sheetFormatPr baseColWidth="10" defaultRowHeight="15"/>
  <cols>
    <col min="1" max="1" width="58.28515625" customWidth="1"/>
  </cols>
  <sheetData>
    <row r="1" spans="1:1">
      <c r="A1" s="140" t="s">
        <v>1055</v>
      </c>
    </row>
    <row r="2" spans="1:1">
      <c r="A2" t="s">
        <v>1056</v>
      </c>
    </row>
    <row r="3" spans="1:1">
      <c r="A3" t="s">
        <v>1057</v>
      </c>
    </row>
    <row r="4" spans="1:1">
      <c r="A4" t="s">
        <v>1058</v>
      </c>
    </row>
    <row r="5" spans="1:1">
      <c r="A5" t="s">
        <v>1059</v>
      </c>
    </row>
    <row r="6" spans="1:1">
      <c r="A6" t="s">
        <v>1060</v>
      </c>
    </row>
    <row r="7" spans="1:1">
      <c r="A7" t="s">
        <v>1061</v>
      </c>
    </row>
    <row r="8" spans="1:1">
      <c r="A8" t="s">
        <v>1062</v>
      </c>
    </row>
    <row r="9" spans="1:1">
      <c r="A9" t="s">
        <v>1063</v>
      </c>
    </row>
    <row r="10" spans="1:1">
      <c r="A10" t="s">
        <v>1064</v>
      </c>
    </row>
    <row r="11" spans="1:1">
      <c r="A11" t="s">
        <v>1065</v>
      </c>
    </row>
    <row r="12" spans="1:1">
      <c r="A12" t="s">
        <v>1066</v>
      </c>
    </row>
    <row r="13" spans="1:1">
      <c r="A13" t="s">
        <v>1067</v>
      </c>
    </row>
    <row r="14" spans="1:1">
      <c r="A14" t="s">
        <v>1068</v>
      </c>
    </row>
    <row r="15" spans="1:1">
      <c r="A15" t="s">
        <v>1069</v>
      </c>
    </row>
    <row r="16" spans="1:1">
      <c r="A16" t="s">
        <v>1070</v>
      </c>
    </row>
    <row r="17" spans="1:1">
      <c r="A17" t="s">
        <v>1071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3300"/>
    <pageSetUpPr fitToPage="1"/>
  </sheetPr>
  <dimension ref="A1:AG725"/>
  <sheetViews>
    <sheetView showGridLines="0" tabSelected="1" view="pageBreakPreview" topLeftCell="A321" zoomScale="142" zoomScaleNormal="85" zoomScaleSheetLayoutView="142" workbookViewId="0">
      <selection activeCell="F113" sqref="F113:T113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1.85546875" style="1" customWidth="1"/>
    <col min="6" max="6" width="9" style="1" customWidth="1"/>
    <col min="7" max="7" width="6.42578125" style="1" customWidth="1"/>
    <col min="8" max="8" width="2.7109375" style="1" customWidth="1"/>
    <col min="9" max="19" width="4.7109375" style="1" customWidth="1"/>
    <col min="20" max="20" width="5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10" t="s">
        <v>850</v>
      </c>
      <c r="D2" s="210"/>
      <c r="E2" s="210"/>
      <c r="F2" s="314" t="s">
        <v>1076</v>
      </c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5"/>
      <c r="V2" s="6"/>
      <c r="W2" s="6"/>
    </row>
    <row r="3" spans="1:23" ht="18.75" customHeight="1" thickBot="1">
      <c r="A3" s="4"/>
      <c r="B3" s="4"/>
      <c r="C3" s="210" t="s">
        <v>1034</v>
      </c>
      <c r="D3" s="210"/>
      <c r="E3" s="210"/>
      <c r="F3" s="319" t="str">
        <f>IF(ISERROR(VLOOKUP(F2,general!$B:$C,2,FALSE))=TRUE,"",(VLOOKUP(F2,general!$B:$C,2,FALSE)))</f>
        <v/>
      </c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5"/>
      <c r="V3" s="6"/>
      <c r="W3" s="6"/>
    </row>
    <row r="4" spans="1:23" ht="15.75" customHeight="1" thickBot="1">
      <c r="A4" s="4"/>
      <c r="B4" s="4"/>
      <c r="C4" s="4"/>
      <c r="D4" s="210" t="s">
        <v>316</v>
      </c>
      <c r="E4" s="210"/>
      <c r="F4" s="315">
        <v>2022</v>
      </c>
      <c r="G4" s="315"/>
      <c r="H4" s="315"/>
      <c r="I4" s="315"/>
      <c r="J4" s="315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316" t="s">
        <v>1035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8"/>
    </row>
    <row r="7" spans="1:23" ht="3.75" customHeight="1"/>
    <row r="8" spans="1:23" ht="18" customHeight="1">
      <c r="A8" s="214" t="s">
        <v>0</v>
      </c>
      <c r="B8" s="214"/>
      <c r="C8" s="214"/>
      <c r="D8" s="311" t="s">
        <v>1077</v>
      </c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</row>
    <row r="9" spans="1:23" ht="17.25" customHeight="1">
      <c r="A9" s="214" t="s">
        <v>18</v>
      </c>
      <c r="B9" s="214"/>
      <c r="C9" s="214"/>
      <c r="D9" s="215" t="s">
        <v>1078</v>
      </c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</row>
    <row r="10" spans="1:23" ht="17.25" customHeight="1">
      <c r="A10" s="214" t="s">
        <v>19</v>
      </c>
      <c r="B10" s="214"/>
      <c r="C10" s="214"/>
      <c r="D10" s="312">
        <f>D12+H12</f>
        <v>4409000</v>
      </c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</row>
    <row r="11" spans="1:23" ht="27.75" customHeight="1">
      <c r="A11" s="214" t="s">
        <v>1052</v>
      </c>
      <c r="B11" s="214"/>
      <c r="C11" s="313"/>
      <c r="D11" s="322" t="s">
        <v>1045</v>
      </c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136"/>
      <c r="S11" s="136"/>
      <c r="T11" s="136"/>
      <c r="U11" s="136"/>
      <c r="V11" s="136"/>
      <c r="W11" s="136"/>
    </row>
    <row r="12" spans="1:23" ht="27" customHeight="1">
      <c r="A12" s="214" t="s">
        <v>1053</v>
      </c>
      <c r="B12" s="214"/>
      <c r="C12" s="134"/>
      <c r="D12" s="323">
        <v>4409000</v>
      </c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136"/>
      <c r="S12" s="136"/>
      <c r="T12" s="136"/>
      <c r="U12" s="136"/>
      <c r="V12" s="136"/>
      <c r="W12" s="136"/>
    </row>
    <row r="13" spans="1:23" ht="5.25" customHeight="1">
      <c r="A13" s="105"/>
      <c r="B13" s="105"/>
      <c r="C13" s="105"/>
      <c r="D13" s="105"/>
      <c r="E13" s="10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303" t="s">
        <v>337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</row>
    <row r="15" spans="1:23" ht="15.75" customHeight="1">
      <c r="A15" s="320" t="s">
        <v>321</v>
      </c>
      <c r="B15" s="320"/>
      <c r="C15" s="320"/>
      <c r="D15" s="321" t="s">
        <v>317</v>
      </c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</row>
    <row r="16" spans="1:23" ht="16.5" customHeight="1">
      <c r="A16" s="304" t="s">
        <v>323</v>
      </c>
      <c r="B16" s="304"/>
      <c r="C16" s="304"/>
      <c r="D16" s="310" t="s">
        <v>994</v>
      </c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</row>
    <row r="17" spans="1:33" ht="17.25" customHeight="1">
      <c r="A17" s="304" t="s">
        <v>324</v>
      </c>
      <c r="B17" s="305"/>
      <c r="C17" s="305"/>
      <c r="D17" s="306" t="s">
        <v>976</v>
      </c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8"/>
    </row>
    <row r="18" spans="1:33" ht="22.5" customHeight="1">
      <c r="A18" s="304" t="s">
        <v>325</v>
      </c>
      <c r="B18" s="305"/>
      <c r="C18" s="305"/>
      <c r="D18" s="306" t="s">
        <v>900</v>
      </c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8"/>
    </row>
    <row r="19" spans="1:33" ht="21.75" customHeight="1">
      <c r="A19" s="304" t="s">
        <v>326</v>
      </c>
      <c r="B19" s="305"/>
      <c r="C19" s="305"/>
      <c r="D19" s="306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8"/>
    </row>
    <row r="20" spans="1:33" ht="6" customHeight="1">
      <c r="A20" s="105"/>
      <c r="B20" s="105"/>
      <c r="C20" s="105"/>
      <c r="D20" s="105"/>
      <c r="E20" s="10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303" t="s">
        <v>327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</row>
    <row r="22" spans="1:33" ht="20.25" customHeight="1">
      <c r="A22" s="309" t="s">
        <v>1039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</row>
    <row r="23" spans="1:33" ht="22.5" customHeight="1">
      <c r="A23" s="303" t="s">
        <v>335</v>
      </c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</row>
    <row r="24" spans="1:33" ht="24.75" customHeight="1">
      <c r="A24" s="231" t="s">
        <v>1079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</row>
    <row r="25" spans="1:33" ht="20.25" customHeight="1">
      <c r="A25" s="303" t="s">
        <v>330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</row>
    <row r="26" spans="1:33" s="3" customFormat="1" ht="25.5" customHeight="1">
      <c r="A26" s="231" t="s">
        <v>1080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27.75" customHeight="1">
      <c r="A27" s="303" t="s">
        <v>1054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0" customFormat="1" ht="30" customHeight="1">
      <c r="A28" s="231" t="s">
        <v>1057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69"/>
      <c r="Z28" s="69"/>
      <c r="AA28" s="69"/>
      <c r="AB28" s="69"/>
      <c r="AC28" s="69"/>
      <c r="AD28" s="69"/>
      <c r="AE28" s="69"/>
      <c r="AF28" s="69"/>
      <c r="AG28" s="69"/>
    </row>
    <row r="29" spans="1:33" s="3" customFormat="1" ht="17.100000000000001" customHeight="1">
      <c r="A29" s="284" t="s">
        <v>5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6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90"/>
      <c r="X30" s="68"/>
      <c r="Z30" s="68"/>
      <c r="AA30" s="68"/>
      <c r="AB30" s="68"/>
      <c r="AC30" s="68"/>
      <c r="AD30" s="68"/>
      <c r="AE30" s="68"/>
      <c r="AF30" s="68"/>
      <c r="AG30" s="68"/>
    </row>
    <row r="31" spans="1:33" s="67" customFormat="1" ht="48" customHeight="1">
      <c r="A31" s="259" t="s">
        <v>1005</v>
      </c>
      <c r="B31" s="259"/>
      <c r="C31" s="294" t="s">
        <v>1185</v>
      </c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6"/>
      <c r="X31" s="66"/>
      <c r="Z31" s="66"/>
      <c r="AA31" s="66"/>
      <c r="AB31" s="66"/>
      <c r="AC31" s="66"/>
      <c r="AD31" s="66"/>
      <c r="AE31" s="66"/>
      <c r="AF31" s="66"/>
      <c r="AG31" s="66"/>
    </row>
    <row r="32" spans="1:33" s="9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90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13.5" customHeight="1">
      <c r="A33" s="297" t="s">
        <v>1007</v>
      </c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9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9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0"/>
      <c r="X34" s="68"/>
      <c r="Z34" s="68"/>
      <c r="AA34" s="68"/>
      <c r="AB34" s="68"/>
      <c r="AC34" s="68"/>
      <c r="AD34" s="68"/>
      <c r="AE34" s="68"/>
      <c r="AF34" s="68"/>
      <c r="AG34" s="68"/>
    </row>
    <row r="35" spans="1:33" s="3" customFormat="1" ht="30" customHeight="1">
      <c r="A35" s="259" t="s">
        <v>22</v>
      </c>
      <c r="B35" s="259"/>
      <c r="C35" s="293" t="s">
        <v>1186</v>
      </c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5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0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72" t="s">
        <v>339</v>
      </c>
      <c r="B37" s="274"/>
      <c r="C37" s="103" t="s">
        <v>1157</v>
      </c>
      <c r="D37" s="50"/>
      <c r="E37" s="259" t="s">
        <v>4</v>
      </c>
      <c r="F37" s="259"/>
      <c r="G37" s="293" t="s">
        <v>1187</v>
      </c>
      <c r="H37" s="293"/>
      <c r="I37" s="293"/>
      <c r="J37" s="293"/>
      <c r="K37" s="50"/>
      <c r="L37" s="50"/>
      <c r="M37" s="259" t="s">
        <v>1006</v>
      </c>
      <c r="N37" s="259"/>
      <c r="O37" s="259"/>
      <c r="P37" s="259"/>
      <c r="Q37" s="293" t="s">
        <v>1191</v>
      </c>
      <c r="R37" s="293"/>
      <c r="S37" s="293"/>
      <c r="T37" s="293"/>
      <c r="U37" s="293"/>
      <c r="V37" s="293"/>
      <c r="W37" s="293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5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0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72" t="s">
        <v>1014</v>
      </c>
      <c r="B39" s="274"/>
      <c r="C39" s="110" t="s">
        <v>1188</v>
      </c>
      <c r="D39" s="50"/>
      <c r="E39" s="272" t="s">
        <v>24</v>
      </c>
      <c r="F39" s="274"/>
      <c r="G39" s="293" t="s">
        <v>1170</v>
      </c>
      <c r="H39" s="293"/>
      <c r="I39" s="293"/>
      <c r="J39" s="293"/>
      <c r="K39" s="50"/>
      <c r="L39" s="50"/>
      <c r="M39" s="259" t="s">
        <v>1015</v>
      </c>
      <c r="N39" s="259"/>
      <c r="O39" s="259"/>
      <c r="P39" s="259"/>
      <c r="Q39" s="293" t="s">
        <v>1160</v>
      </c>
      <c r="R39" s="293"/>
      <c r="S39" s="293"/>
      <c r="T39" s="293"/>
      <c r="U39" s="293"/>
      <c r="V39" s="293"/>
      <c r="W39" s="293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15.75" customHeight="1">
      <c r="C41" s="259" t="s">
        <v>1001</v>
      </c>
      <c r="D41" s="259"/>
      <c r="E41" s="259"/>
      <c r="F41" s="259"/>
      <c r="H41" s="50"/>
      <c r="I41" s="50"/>
      <c r="J41" s="50"/>
      <c r="O41" s="259" t="s">
        <v>1004</v>
      </c>
      <c r="P41" s="259"/>
      <c r="Q41" s="259"/>
      <c r="R41" s="259"/>
      <c r="S41" s="259"/>
      <c r="T41" s="259"/>
      <c r="U41" s="259"/>
      <c r="V41" s="259"/>
      <c r="W41" s="90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" customFormat="1" ht="24.75" customHeight="1">
      <c r="A42" s="50"/>
      <c r="B42" s="50"/>
      <c r="C42" s="113">
        <v>123</v>
      </c>
      <c r="D42" s="50"/>
      <c r="E42" s="290">
        <v>2022</v>
      </c>
      <c r="F42" s="290"/>
      <c r="H42" s="50"/>
      <c r="I42" s="50"/>
      <c r="J42" s="50"/>
      <c r="O42" s="300">
        <v>123</v>
      </c>
      <c r="P42" s="300"/>
      <c r="Q42" s="300"/>
      <c r="R42" s="300"/>
      <c r="S42" s="300"/>
      <c r="T42" s="300"/>
      <c r="U42" s="300"/>
      <c r="V42" s="300"/>
      <c r="X42" s="68"/>
      <c r="Z42" s="68"/>
      <c r="AA42" s="68"/>
      <c r="AB42" s="68"/>
      <c r="AC42" s="68"/>
      <c r="AD42" s="68"/>
      <c r="AE42" s="68"/>
      <c r="AF42" s="68"/>
      <c r="AG42" s="68"/>
    </row>
    <row r="43" spans="1:33" s="99" customFormat="1" ht="12" customHeight="1">
      <c r="C43" s="109" t="s">
        <v>1002</v>
      </c>
      <c r="D43" s="100"/>
      <c r="E43" s="291" t="s">
        <v>1003</v>
      </c>
      <c r="F43" s="291"/>
      <c r="G43" s="100"/>
      <c r="I43" s="100"/>
      <c r="J43" s="100"/>
      <c r="K43" s="100"/>
      <c r="L43" s="100"/>
      <c r="M43" s="100"/>
      <c r="N43" s="100"/>
      <c r="O43" s="109"/>
      <c r="P43" s="109"/>
      <c r="Q43" s="109"/>
      <c r="R43" s="109"/>
      <c r="S43" s="109"/>
      <c r="T43" s="109"/>
      <c r="U43" s="109"/>
      <c r="V43" s="109"/>
      <c r="W43" s="101"/>
      <c r="X43" s="102"/>
      <c r="Z43" s="102"/>
      <c r="AA43" s="102"/>
      <c r="AB43" s="102"/>
      <c r="AC43" s="102"/>
      <c r="AD43" s="102"/>
      <c r="AE43" s="102"/>
      <c r="AF43" s="102"/>
      <c r="AG43" s="102"/>
    </row>
    <row r="44" spans="1:33" s="9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90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3" customFormat="1" ht="20.25" customHeight="1">
      <c r="A45" s="292" t="s">
        <v>963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66" t="s">
        <v>25</v>
      </c>
      <c r="B46" s="267"/>
      <c r="C46" s="259" t="s">
        <v>22</v>
      </c>
      <c r="D46" s="259"/>
      <c r="E46" s="270" t="s">
        <v>3</v>
      </c>
      <c r="F46" s="272" t="s">
        <v>329</v>
      </c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4"/>
      <c r="U46" s="104"/>
      <c r="V46" s="191" t="s">
        <v>27</v>
      </c>
      <c r="W46" s="259" t="s">
        <v>1018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68"/>
      <c r="B47" s="269"/>
      <c r="C47" s="259"/>
      <c r="D47" s="259"/>
      <c r="E47" s="271"/>
      <c r="F47" s="275" t="s">
        <v>300</v>
      </c>
      <c r="G47" s="276"/>
      <c r="H47" s="277"/>
      <c r="I47" s="71" t="s">
        <v>28</v>
      </c>
      <c r="J47" s="71" t="s">
        <v>7</v>
      </c>
      <c r="K47" s="71" t="s">
        <v>8</v>
      </c>
      <c r="L47" s="71" t="s">
        <v>9</v>
      </c>
      <c r="M47" s="71" t="s">
        <v>10</v>
      </c>
      <c r="N47" s="71" t="s">
        <v>11</v>
      </c>
      <c r="O47" s="71" t="s">
        <v>12</v>
      </c>
      <c r="P47" s="71" t="s">
        <v>13</v>
      </c>
      <c r="Q47" s="71" t="s">
        <v>14</v>
      </c>
      <c r="R47" s="71" t="s">
        <v>15</v>
      </c>
      <c r="S47" s="71" t="s">
        <v>16</v>
      </c>
      <c r="T47" s="71" t="s">
        <v>17</v>
      </c>
      <c r="U47" s="14"/>
      <c r="V47" s="192"/>
      <c r="W47" s="259"/>
    </row>
    <row r="48" spans="1:33" ht="29.25" customHeight="1">
      <c r="A48" s="261" t="s">
        <v>1</v>
      </c>
      <c r="B48" s="261"/>
      <c r="C48" s="289" t="s">
        <v>1189</v>
      </c>
      <c r="D48" s="289"/>
      <c r="E48" s="111" t="s">
        <v>1192</v>
      </c>
      <c r="F48" s="195" t="s">
        <v>997</v>
      </c>
      <c r="G48" s="260"/>
      <c r="H48" s="196"/>
      <c r="I48" s="9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>
        <v>123</v>
      </c>
      <c r="U48" s="73"/>
      <c r="V48" s="114">
        <f>IF(SUM(I48:T48)=0,"",SUM(I48:T48))</f>
        <v>123</v>
      </c>
      <c r="W48" s="264" t="str">
        <f>IF($G$39="porcentaje",FIXED(V48/V49*100,2)&amp;"%",IF($G$39="Promedio",V48/V49,IF($G$39="variación porcentual",FIXED(((V48/V49)-1)*100,2)&amp;"%",IF($G$39="OTRAS","CAPTURAR EL RESULTADO DEL INDICADOR"))))</f>
        <v>100.00%</v>
      </c>
      <c r="Y48" s="1"/>
      <c r="AC48" s="10"/>
      <c r="AF48" s="10"/>
      <c r="AG48" s="10"/>
    </row>
    <row r="49" spans="1:33" ht="30" customHeight="1">
      <c r="A49" s="261" t="s">
        <v>2</v>
      </c>
      <c r="B49" s="261"/>
      <c r="C49" s="289" t="s">
        <v>1190</v>
      </c>
      <c r="D49" s="289"/>
      <c r="E49" s="111" t="s">
        <v>1192</v>
      </c>
      <c r="F49" s="195" t="s">
        <v>998</v>
      </c>
      <c r="G49" s="260"/>
      <c r="H49" s="196"/>
      <c r="I49" s="94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>
        <v>123</v>
      </c>
      <c r="U49" s="72">
        <f>SUM(I49:T49)</f>
        <v>123</v>
      </c>
      <c r="V49" s="114">
        <f>IF(SUM(I49:T49)=0,"",SUM(I49:T49))</f>
        <v>123</v>
      </c>
      <c r="W49" s="264"/>
      <c r="Y49" s="1"/>
      <c r="AA49" s="3"/>
      <c r="AC49" s="10"/>
      <c r="AF49" s="10"/>
      <c r="AG49" s="10"/>
    </row>
    <row r="50" spans="1:33" ht="17.25" customHeight="1">
      <c r="A50" s="265" t="s">
        <v>298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</row>
    <row r="51" spans="1:33" s="3" customFormat="1" ht="15.75" customHeight="1">
      <c r="A51" s="266" t="s">
        <v>25</v>
      </c>
      <c r="B51" s="267"/>
      <c r="C51" s="259" t="s">
        <v>22</v>
      </c>
      <c r="D51" s="259"/>
      <c r="E51" s="270" t="s">
        <v>3</v>
      </c>
      <c r="F51" s="272" t="s">
        <v>329</v>
      </c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4"/>
      <c r="U51" s="104"/>
      <c r="V51" s="191" t="s">
        <v>27</v>
      </c>
      <c r="W51" s="259" t="s">
        <v>1019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68"/>
      <c r="B52" s="269"/>
      <c r="C52" s="259"/>
      <c r="D52" s="259"/>
      <c r="E52" s="271"/>
      <c r="F52" s="275" t="s">
        <v>298</v>
      </c>
      <c r="G52" s="276"/>
      <c r="H52" s="277"/>
      <c r="I52" s="71" t="s">
        <v>28</v>
      </c>
      <c r="J52" s="71" t="s">
        <v>7</v>
      </c>
      <c r="K52" s="71" t="s">
        <v>8</v>
      </c>
      <c r="L52" s="71" t="s">
        <v>9</v>
      </c>
      <c r="M52" s="71" t="s">
        <v>10</v>
      </c>
      <c r="N52" s="71" t="s">
        <v>11</v>
      </c>
      <c r="O52" s="71" t="s">
        <v>12</v>
      </c>
      <c r="P52" s="71" t="s">
        <v>13</v>
      </c>
      <c r="Q52" s="71" t="s">
        <v>14</v>
      </c>
      <c r="R52" s="71" t="s">
        <v>15</v>
      </c>
      <c r="S52" s="71" t="s">
        <v>16</v>
      </c>
      <c r="T52" s="71" t="s">
        <v>17</v>
      </c>
      <c r="U52" s="14"/>
      <c r="V52" s="192"/>
      <c r="W52" s="259"/>
    </row>
    <row r="53" spans="1:33" ht="29.25" customHeight="1">
      <c r="A53" s="261" t="s">
        <v>1</v>
      </c>
      <c r="B53" s="261"/>
      <c r="C53" s="262" t="str">
        <f>IF(C48=0,"",C48)</f>
        <v>Actividades deportivas cumplidas</v>
      </c>
      <c r="D53" s="263"/>
      <c r="E53" s="132" t="str">
        <f>IF(E48=0,"",E48)</f>
        <v>Actividades</v>
      </c>
      <c r="F53" s="195" t="s">
        <v>1016</v>
      </c>
      <c r="G53" s="260"/>
      <c r="H53" s="196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3"/>
      <c r="V53" s="114" t="str">
        <f t="shared" ref="V53:V54" si="0">IF(SUM(I53:T53)=0,"",SUM(I53:T53))</f>
        <v/>
      </c>
      <c r="W53" s="264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61" t="s">
        <v>2</v>
      </c>
      <c r="B54" s="261"/>
      <c r="C54" s="262" t="str">
        <f>IF(C49=0,"",C49)</f>
        <v>Actividades deportivas programadas</v>
      </c>
      <c r="D54" s="263"/>
      <c r="E54" s="133" t="str">
        <f>IF(E49=0,"",E49)</f>
        <v>Actividades</v>
      </c>
      <c r="F54" s="195" t="s">
        <v>1017</v>
      </c>
      <c r="G54" s="260"/>
      <c r="H54" s="196"/>
      <c r="I54" s="94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>
        <v>123</v>
      </c>
      <c r="U54" s="72">
        <f>SUM(I54:T54)</f>
        <v>123</v>
      </c>
      <c r="V54" s="114">
        <f t="shared" si="0"/>
        <v>123</v>
      </c>
      <c r="W54" s="264"/>
      <c r="Y54" s="1"/>
      <c r="AA54" s="3"/>
      <c r="AC54" s="10"/>
      <c r="AF54" s="10"/>
      <c r="AG54" s="10"/>
    </row>
    <row r="55" spans="1:33" s="68" customFormat="1" ht="5.25" customHeight="1">
      <c r="A55" s="74"/>
      <c r="B55" s="74"/>
      <c r="C55" s="74"/>
      <c r="D55" s="75"/>
      <c r="E55" s="75"/>
      <c r="F55" s="76"/>
      <c r="G55" s="76"/>
      <c r="H55" s="76"/>
      <c r="I55" s="7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  <c r="V55" s="80"/>
      <c r="W55" s="81"/>
      <c r="X55" s="83"/>
      <c r="Y55" s="9"/>
      <c r="AC55" s="83"/>
      <c r="AD55" s="83"/>
      <c r="AE55" s="83"/>
      <c r="AF55" s="83"/>
      <c r="AG55" s="83"/>
    </row>
    <row r="56" spans="1:33" ht="16.5" customHeight="1">
      <c r="A56" s="278" t="s">
        <v>964</v>
      </c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115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82"/>
      <c r="X57" s="10"/>
      <c r="AC57" s="10"/>
      <c r="AD57" s="10"/>
      <c r="AE57" s="10"/>
      <c r="AF57" s="10"/>
      <c r="AG57" s="10"/>
    </row>
    <row r="58" spans="1:33" s="3" customFormat="1" ht="33" customHeight="1">
      <c r="A58" s="279" t="s">
        <v>999</v>
      </c>
      <c r="B58" s="280"/>
      <c r="C58" s="280"/>
      <c r="D58" s="280"/>
      <c r="E58" s="280"/>
      <c r="F58" s="281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3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4"/>
      <c r="B59" s="85"/>
      <c r="C59" s="85"/>
      <c r="D59" s="85"/>
      <c r="E59" s="85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84" t="s">
        <v>6</v>
      </c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6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7" customFormat="1" ht="48" customHeight="1">
      <c r="A62" s="259" t="s">
        <v>1005</v>
      </c>
      <c r="B62" s="259"/>
      <c r="C62" s="294" t="s">
        <v>1199</v>
      </c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6"/>
      <c r="X62" s="66"/>
      <c r="Z62" s="66"/>
      <c r="AA62" s="66"/>
      <c r="AB62" s="66"/>
      <c r="AC62" s="66"/>
      <c r="AD62" s="66"/>
      <c r="AE62" s="66"/>
      <c r="AF62" s="66"/>
      <c r="AG62" s="66"/>
    </row>
    <row r="63" spans="1:33" s="3" customFormat="1" ht="6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97" t="s">
        <v>1007</v>
      </c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9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9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0"/>
      <c r="X65" s="68"/>
      <c r="Z65" s="68"/>
      <c r="AA65" s="68"/>
      <c r="AB65" s="68"/>
      <c r="AC65" s="68"/>
      <c r="AD65" s="68"/>
      <c r="AE65" s="68"/>
      <c r="AF65" s="68"/>
      <c r="AG65" s="68"/>
    </row>
    <row r="66" spans="1:33" s="3" customFormat="1" ht="30" customHeight="1">
      <c r="A66" s="259" t="s">
        <v>22</v>
      </c>
      <c r="B66" s="259"/>
      <c r="C66" s="293" t="s">
        <v>1193</v>
      </c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5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0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72" t="s">
        <v>339</v>
      </c>
      <c r="B68" s="274"/>
      <c r="C68" s="103" t="s">
        <v>1157</v>
      </c>
      <c r="D68" s="50"/>
      <c r="E68" s="259" t="s">
        <v>4</v>
      </c>
      <c r="F68" s="259"/>
      <c r="G68" s="293" t="s">
        <v>1187</v>
      </c>
      <c r="H68" s="293"/>
      <c r="I68" s="293"/>
      <c r="J68" s="293"/>
      <c r="K68" s="50"/>
      <c r="L68" s="50"/>
      <c r="M68" s="259" t="s">
        <v>1006</v>
      </c>
      <c r="N68" s="259"/>
      <c r="O68" s="259"/>
      <c r="P68" s="259"/>
      <c r="Q68" s="293" t="s">
        <v>1196</v>
      </c>
      <c r="R68" s="293"/>
      <c r="S68" s="293"/>
      <c r="T68" s="293"/>
      <c r="U68" s="293"/>
      <c r="V68" s="293"/>
      <c r="W68" s="293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5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0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72" t="s">
        <v>1014</v>
      </c>
      <c r="B70" s="274"/>
      <c r="C70" s="110" t="s">
        <v>1188</v>
      </c>
      <c r="D70" s="50"/>
      <c r="E70" s="272" t="s">
        <v>24</v>
      </c>
      <c r="F70" s="274"/>
      <c r="G70" s="293" t="s">
        <v>1159</v>
      </c>
      <c r="H70" s="293"/>
      <c r="I70" s="293"/>
      <c r="J70" s="293"/>
      <c r="K70" s="50"/>
      <c r="L70" s="50"/>
      <c r="M70" s="259" t="s">
        <v>1015</v>
      </c>
      <c r="N70" s="259"/>
      <c r="O70" s="259"/>
      <c r="P70" s="259"/>
      <c r="Q70" s="293" t="s">
        <v>1160</v>
      </c>
      <c r="R70" s="293"/>
      <c r="S70" s="293"/>
      <c r="T70" s="293"/>
      <c r="U70" s="293"/>
      <c r="V70" s="293"/>
      <c r="W70" s="293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8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15.75" customHeight="1">
      <c r="C72" s="259" t="s">
        <v>1001</v>
      </c>
      <c r="D72" s="259"/>
      <c r="E72" s="259"/>
      <c r="F72" s="259"/>
      <c r="H72" s="50"/>
      <c r="I72" s="50"/>
      <c r="J72" s="50"/>
      <c r="O72" s="259" t="s">
        <v>1004</v>
      </c>
      <c r="P72" s="259"/>
      <c r="Q72" s="259"/>
      <c r="R72" s="259"/>
      <c r="S72" s="259"/>
      <c r="T72" s="259"/>
      <c r="U72" s="259"/>
      <c r="V72" s="259"/>
      <c r="W72" s="90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" customFormat="1" ht="24.75" customHeight="1">
      <c r="A73" s="50"/>
      <c r="B73" s="50"/>
      <c r="C73" s="113">
        <v>18626</v>
      </c>
      <c r="D73" s="50"/>
      <c r="E73" s="290">
        <v>2021</v>
      </c>
      <c r="F73" s="290"/>
      <c r="H73" s="50"/>
      <c r="I73" s="50"/>
      <c r="J73" s="50"/>
      <c r="O73" s="300">
        <v>21626</v>
      </c>
      <c r="P73" s="300"/>
      <c r="Q73" s="300"/>
      <c r="R73" s="300"/>
      <c r="S73" s="300"/>
      <c r="T73" s="300"/>
      <c r="U73" s="300"/>
      <c r="V73" s="300"/>
      <c r="X73" s="68"/>
      <c r="Z73" s="68"/>
      <c r="AA73" s="68"/>
      <c r="AB73" s="68"/>
      <c r="AC73" s="68"/>
      <c r="AD73" s="68"/>
      <c r="AE73" s="68"/>
      <c r="AF73" s="68"/>
      <c r="AG73" s="68"/>
    </row>
    <row r="74" spans="1:33" s="99" customFormat="1" ht="12" customHeight="1">
      <c r="C74" s="109" t="s">
        <v>1002</v>
      </c>
      <c r="D74" s="100"/>
      <c r="E74" s="291" t="s">
        <v>1003</v>
      </c>
      <c r="F74" s="291"/>
      <c r="G74" s="100"/>
      <c r="I74" s="100"/>
      <c r="J74" s="100"/>
      <c r="K74" s="100"/>
      <c r="L74" s="100"/>
      <c r="M74" s="100"/>
      <c r="N74" s="100"/>
      <c r="O74" s="109"/>
      <c r="P74" s="109"/>
      <c r="Q74" s="109"/>
      <c r="R74" s="109"/>
      <c r="S74" s="109"/>
      <c r="T74" s="109"/>
      <c r="U74" s="109"/>
      <c r="V74" s="109"/>
      <c r="W74" s="101"/>
      <c r="X74" s="102"/>
      <c r="Z74" s="102"/>
      <c r="AA74" s="102"/>
      <c r="AB74" s="102"/>
      <c r="AC74" s="102"/>
      <c r="AD74" s="102"/>
      <c r="AE74" s="102"/>
      <c r="AF74" s="102"/>
      <c r="AG74" s="102"/>
    </row>
    <row r="75" spans="1:33" s="9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90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3" customFormat="1" ht="20.25" customHeight="1">
      <c r="A76" s="292" t="s">
        <v>963</v>
      </c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66" t="s">
        <v>25</v>
      </c>
      <c r="B77" s="267"/>
      <c r="C77" s="259" t="s">
        <v>22</v>
      </c>
      <c r="D77" s="259"/>
      <c r="E77" s="270" t="s">
        <v>3</v>
      </c>
      <c r="F77" s="272" t="s">
        <v>329</v>
      </c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4"/>
      <c r="U77" s="104"/>
      <c r="V77" s="191" t="s">
        <v>27</v>
      </c>
      <c r="W77" s="259" t="s">
        <v>1018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68"/>
      <c r="B78" s="269"/>
      <c r="C78" s="259"/>
      <c r="D78" s="259"/>
      <c r="E78" s="271"/>
      <c r="F78" s="275" t="s">
        <v>300</v>
      </c>
      <c r="G78" s="276"/>
      <c r="H78" s="277"/>
      <c r="I78" s="71" t="s">
        <v>28</v>
      </c>
      <c r="J78" s="71" t="s">
        <v>7</v>
      </c>
      <c r="K78" s="71" t="s">
        <v>8</v>
      </c>
      <c r="L78" s="71" t="s">
        <v>9</v>
      </c>
      <c r="M78" s="71" t="s">
        <v>10</v>
      </c>
      <c r="N78" s="71" t="s">
        <v>11</v>
      </c>
      <c r="O78" s="71" t="s">
        <v>12</v>
      </c>
      <c r="P78" s="71" t="s">
        <v>13</v>
      </c>
      <c r="Q78" s="71" t="s">
        <v>14</v>
      </c>
      <c r="R78" s="71" t="s">
        <v>15</v>
      </c>
      <c r="S78" s="71" t="s">
        <v>16</v>
      </c>
      <c r="T78" s="71" t="s">
        <v>17</v>
      </c>
      <c r="U78" s="14"/>
      <c r="V78" s="192"/>
      <c r="W78" s="259"/>
    </row>
    <row r="79" spans="1:33" ht="29.25" customHeight="1">
      <c r="A79" s="261" t="s">
        <v>1</v>
      </c>
      <c r="B79" s="261"/>
      <c r="C79" s="289" t="s">
        <v>1194</v>
      </c>
      <c r="D79" s="289"/>
      <c r="E79" s="111" t="s">
        <v>1173</v>
      </c>
      <c r="F79" s="195" t="s">
        <v>997</v>
      </c>
      <c r="G79" s="260"/>
      <c r="H79" s="196"/>
      <c r="I79" s="94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>
        <v>21626</v>
      </c>
      <c r="U79" s="73"/>
      <c r="V79" s="114">
        <f>IF(SUM(I79:T79)=0,"",SUM(I79:T79))</f>
        <v>21626</v>
      </c>
      <c r="W79" s="264" t="str">
        <f>IF($G$70="porcentaje",FIXED(V79/V80*100,2)&amp;"%",IF($G$70="Promedio",V79/V80,IF($G$70="variación porcentual",FIXED(((V79/V80)-1)*100,2)&amp;"%",IF($G$70="OTRAS","CAPTURAR EL RESULTADO DEL INDICADOR"))))</f>
        <v>16.11%</v>
      </c>
      <c r="Y79" s="1"/>
      <c r="AC79" s="10"/>
      <c r="AF79" s="10"/>
      <c r="AG79" s="10"/>
    </row>
    <row r="80" spans="1:33" ht="30" customHeight="1">
      <c r="A80" s="261" t="s">
        <v>2</v>
      </c>
      <c r="B80" s="261"/>
      <c r="C80" s="289" t="s">
        <v>1195</v>
      </c>
      <c r="D80" s="289"/>
      <c r="E80" s="111" t="s">
        <v>1173</v>
      </c>
      <c r="F80" s="195" t="s">
        <v>998</v>
      </c>
      <c r="G80" s="260"/>
      <c r="H80" s="196"/>
      <c r="I80" s="94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>
        <v>18626</v>
      </c>
      <c r="U80" s="72">
        <f>SUM(I80:T80)</f>
        <v>18626</v>
      </c>
      <c r="V80" s="114">
        <f>IF(SUM(I80:T80)=0,"",SUM(I80:T80))</f>
        <v>18626</v>
      </c>
      <c r="W80" s="264"/>
      <c r="Y80" s="1"/>
      <c r="AA80" s="3"/>
      <c r="AC80" s="10"/>
      <c r="AF80" s="10"/>
      <c r="AG80" s="10"/>
    </row>
    <row r="81" spans="1:33" ht="17.25" customHeight="1">
      <c r="A81" s="265" t="s">
        <v>298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</row>
    <row r="82" spans="1:33" s="3" customFormat="1" ht="15.75" customHeight="1">
      <c r="A82" s="266" t="s">
        <v>25</v>
      </c>
      <c r="B82" s="267"/>
      <c r="C82" s="259" t="s">
        <v>22</v>
      </c>
      <c r="D82" s="259"/>
      <c r="E82" s="270" t="s">
        <v>3</v>
      </c>
      <c r="F82" s="272" t="s">
        <v>329</v>
      </c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4"/>
      <c r="U82" s="104"/>
      <c r="V82" s="191" t="s">
        <v>27</v>
      </c>
      <c r="W82" s="259" t="s">
        <v>1019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68"/>
      <c r="B83" s="269"/>
      <c r="C83" s="259"/>
      <c r="D83" s="259"/>
      <c r="E83" s="271"/>
      <c r="F83" s="275" t="s">
        <v>298</v>
      </c>
      <c r="G83" s="276"/>
      <c r="H83" s="277"/>
      <c r="I83" s="71" t="s">
        <v>28</v>
      </c>
      <c r="J83" s="71" t="s">
        <v>7</v>
      </c>
      <c r="K83" s="71" t="s">
        <v>8</v>
      </c>
      <c r="L83" s="71" t="s">
        <v>9</v>
      </c>
      <c r="M83" s="71" t="s">
        <v>10</v>
      </c>
      <c r="N83" s="71" t="s">
        <v>11</v>
      </c>
      <c r="O83" s="71" t="s">
        <v>12</v>
      </c>
      <c r="P83" s="71" t="s">
        <v>13</v>
      </c>
      <c r="Q83" s="71" t="s">
        <v>14</v>
      </c>
      <c r="R83" s="71" t="s">
        <v>15</v>
      </c>
      <c r="S83" s="71" t="s">
        <v>16</v>
      </c>
      <c r="T83" s="71" t="s">
        <v>17</v>
      </c>
      <c r="U83" s="14"/>
      <c r="V83" s="192"/>
      <c r="W83" s="259"/>
    </row>
    <row r="84" spans="1:33" ht="28.5" customHeight="1">
      <c r="A84" s="240" t="s">
        <v>1</v>
      </c>
      <c r="B84" s="242"/>
      <c r="C84" s="262" t="str">
        <f>IF(C79=0,"",C79)</f>
        <v>Personas que participaron en el 2022</v>
      </c>
      <c r="D84" s="263"/>
      <c r="E84" s="133" t="str">
        <f>IF(E79=0,"",E79)</f>
        <v>Personas</v>
      </c>
      <c r="F84" s="195" t="s">
        <v>1016</v>
      </c>
      <c r="G84" s="260"/>
      <c r="H84" s="196"/>
      <c r="I84" s="94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3"/>
      <c r="V84" s="114" t="str">
        <f>IF(SUM(I84:T84)=0,"",SUM(I84:T84))</f>
        <v/>
      </c>
      <c r="W84" s="264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40" t="s">
        <v>2</v>
      </c>
      <c r="B85" s="242"/>
      <c r="C85" s="262" t="str">
        <f>IF(C80=0,"",C80)</f>
        <v>Personas que participaron en 2021</v>
      </c>
      <c r="D85" s="263"/>
      <c r="E85" s="133" t="str">
        <f>IF(E80=0,"",E80)</f>
        <v>Personas</v>
      </c>
      <c r="F85" s="195" t="s">
        <v>1017</v>
      </c>
      <c r="G85" s="260"/>
      <c r="H85" s="196"/>
      <c r="I85" s="94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>
        <v>18626</v>
      </c>
      <c r="U85" s="72">
        <f>SUM(I85:T85)</f>
        <v>18626</v>
      </c>
      <c r="V85" s="114">
        <f>IF(SUM(I85:T85)=0,"",SUM(I85:T85))</f>
        <v>18626</v>
      </c>
      <c r="W85" s="264"/>
      <c r="Y85" s="1"/>
      <c r="AA85" s="3"/>
      <c r="AC85" s="10"/>
      <c r="AF85" s="10"/>
      <c r="AG85" s="10"/>
    </row>
    <row r="86" spans="1:33" s="68" customFormat="1" ht="5.25" customHeight="1">
      <c r="A86" s="74"/>
      <c r="B86" s="74"/>
      <c r="C86" s="74"/>
      <c r="D86" s="75"/>
      <c r="E86" s="75"/>
      <c r="F86" s="76"/>
      <c r="G86" s="76"/>
      <c r="H86" s="76"/>
      <c r="I86" s="77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9"/>
      <c r="V86" s="80"/>
      <c r="W86" s="81"/>
      <c r="X86" s="83"/>
      <c r="Y86" s="9"/>
      <c r="AC86" s="83"/>
      <c r="AD86" s="83"/>
      <c r="AE86" s="83"/>
      <c r="AF86" s="83"/>
      <c r="AG86" s="83"/>
    </row>
    <row r="87" spans="1:33" ht="16.5" customHeight="1">
      <c r="A87" s="278" t="s">
        <v>964</v>
      </c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115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82"/>
      <c r="X88" s="10"/>
      <c r="AC88" s="10"/>
      <c r="AD88" s="10"/>
      <c r="AE88" s="10"/>
      <c r="AF88" s="10"/>
      <c r="AG88" s="10"/>
    </row>
    <row r="89" spans="1:33" s="3" customFormat="1" ht="33" customHeight="1">
      <c r="A89" s="279" t="s">
        <v>999</v>
      </c>
      <c r="B89" s="280"/>
      <c r="C89" s="280"/>
      <c r="D89" s="280"/>
      <c r="E89" s="280"/>
      <c r="F89" s="281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3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0" customFormat="1" ht="7.5" customHeight="1">
      <c r="A90" s="302"/>
      <c r="B90" s="302"/>
      <c r="C90" s="302"/>
      <c r="D90" s="302"/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69"/>
      <c r="Z90" s="69"/>
      <c r="AA90" s="69"/>
      <c r="AB90" s="69"/>
      <c r="AC90" s="69"/>
      <c r="AD90" s="69"/>
      <c r="AE90" s="69"/>
      <c r="AF90" s="69"/>
      <c r="AG90" s="69"/>
    </row>
    <row r="91" spans="1:33" s="3" customFormat="1" ht="15" customHeight="1">
      <c r="A91" s="284" t="s">
        <v>1000</v>
      </c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6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3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7" customFormat="1" ht="48" customHeight="1">
      <c r="A93" s="259" t="s">
        <v>1008</v>
      </c>
      <c r="B93" s="259"/>
      <c r="C93" s="294" t="s">
        <v>1153</v>
      </c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6"/>
      <c r="X93" s="66"/>
      <c r="Z93" s="66"/>
      <c r="AA93" s="66"/>
      <c r="AB93" s="66"/>
      <c r="AC93" s="66"/>
      <c r="AD93" s="66"/>
      <c r="AE93" s="66"/>
      <c r="AF93" s="66"/>
      <c r="AG93" s="66"/>
    </row>
    <row r="94" spans="1:33" s="3" customFormat="1" ht="6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97" t="s">
        <v>1007</v>
      </c>
      <c r="B95" s="298"/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9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9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90"/>
      <c r="X96" s="68"/>
      <c r="Z96" s="68"/>
      <c r="AA96" s="68"/>
      <c r="AB96" s="68"/>
      <c r="AC96" s="68"/>
      <c r="AD96" s="68"/>
      <c r="AE96" s="68"/>
      <c r="AF96" s="68"/>
      <c r="AG96" s="68"/>
    </row>
    <row r="97" spans="1:33" s="3" customFormat="1" ht="30" customHeight="1">
      <c r="A97" s="259" t="s">
        <v>22</v>
      </c>
      <c r="B97" s="259"/>
      <c r="C97" s="301" t="s">
        <v>1154</v>
      </c>
      <c r="D97" s="301"/>
      <c r="E97" s="301"/>
      <c r="F97" s="301"/>
      <c r="G97" s="301"/>
      <c r="H97" s="301"/>
      <c r="I97" s="301"/>
      <c r="J97" s="301"/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5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90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72" t="s">
        <v>339</v>
      </c>
      <c r="B99" s="274"/>
      <c r="C99" s="103" t="s">
        <v>1157</v>
      </c>
      <c r="D99" s="50"/>
      <c r="E99" s="259" t="s">
        <v>4</v>
      </c>
      <c r="F99" s="259"/>
      <c r="G99" s="293" t="s">
        <v>1156</v>
      </c>
      <c r="H99" s="293"/>
      <c r="I99" s="293"/>
      <c r="J99" s="293"/>
      <c r="K99" s="50"/>
      <c r="L99" s="50"/>
      <c r="M99" s="259" t="s">
        <v>1006</v>
      </c>
      <c r="N99" s="259"/>
      <c r="O99" s="259"/>
      <c r="P99" s="259"/>
      <c r="Q99" s="293" t="s">
        <v>1155</v>
      </c>
      <c r="R99" s="293"/>
      <c r="S99" s="293"/>
      <c r="T99" s="293"/>
      <c r="U99" s="293"/>
      <c r="V99" s="293"/>
      <c r="W99" s="293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5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90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72" t="s">
        <v>1014</v>
      </c>
      <c r="B101" s="274"/>
      <c r="C101" s="110" t="s">
        <v>1158</v>
      </c>
      <c r="D101" s="50"/>
      <c r="E101" s="272" t="s">
        <v>24</v>
      </c>
      <c r="F101" s="274"/>
      <c r="G101" s="293" t="s">
        <v>1159</v>
      </c>
      <c r="H101" s="293"/>
      <c r="I101" s="293"/>
      <c r="J101" s="293"/>
      <c r="K101" s="50"/>
      <c r="L101" s="50"/>
      <c r="M101" s="259" t="s">
        <v>1015</v>
      </c>
      <c r="N101" s="259"/>
      <c r="O101" s="259"/>
      <c r="P101" s="259"/>
      <c r="Q101" s="293" t="s">
        <v>1160</v>
      </c>
      <c r="R101" s="293"/>
      <c r="S101" s="293"/>
      <c r="T101" s="293"/>
      <c r="U101" s="293"/>
      <c r="V101" s="293"/>
      <c r="W101" s="293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8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15.75" customHeight="1">
      <c r="C103" s="259" t="s">
        <v>1001</v>
      </c>
      <c r="D103" s="259"/>
      <c r="E103" s="259"/>
      <c r="F103" s="259"/>
      <c r="H103" s="50"/>
      <c r="I103" s="50"/>
      <c r="J103" s="50"/>
      <c r="O103" s="259" t="s">
        <v>1004</v>
      </c>
      <c r="P103" s="259"/>
      <c r="Q103" s="259"/>
      <c r="R103" s="259"/>
      <c r="S103" s="259"/>
      <c r="T103" s="259"/>
      <c r="U103" s="259"/>
      <c r="V103" s="259"/>
      <c r="W103" s="90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" customFormat="1" ht="24.75" customHeight="1">
      <c r="A104" s="50"/>
      <c r="B104" s="50"/>
      <c r="C104" s="113">
        <v>2</v>
      </c>
      <c r="D104" s="50"/>
      <c r="E104" s="290">
        <v>2021</v>
      </c>
      <c r="F104" s="290"/>
      <c r="H104" s="50"/>
      <c r="I104" s="50"/>
      <c r="J104" s="50"/>
      <c r="O104" s="300">
        <v>3</v>
      </c>
      <c r="P104" s="300"/>
      <c r="Q104" s="300"/>
      <c r="R104" s="300"/>
      <c r="S104" s="300"/>
      <c r="T104" s="300"/>
      <c r="U104" s="300"/>
      <c r="V104" s="300"/>
      <c r="X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99" customFormat="1" ht="12" customHeight="1">
      <c r="C105" s="109" t="s">
        <v>1002</v>
      </c>
      <c r="D105" s="100"/>
      <c r="E105" s="291" t="s">
        <v>1003</v>
      </c>
      <c r="F105" s="291"/>
      <c r="G105" s="100"/>
      <c r="I105" s="100"/>
      <c r="J105" s="100"/>
      <c r="K105" s="100"/>
      <c r="L105" s="100"/>
      <c r="M105" s="100"/>
      <c r="N105" s="100"/>
      <c r="O105" s="109"/>
      <c r="P105" s="109"/>
      <c r="Q105" s="109"/>
      <c r="R105" s="109"/>
      <c r="S105" s="109"/>
      <c r="T105" s="109"/>
      <c r="U105" s="109"/>
      <c r="V105" s="109"/>
      <c r="W105" s="101"/>
      <c r="X105" s="102"/>
      <c r="Z105" s="102"/>
      <c r="AA105" s="102"/>
      <c r="AB105" s="102"/>
      <c r="AC105" s="102"/>
      <c r="AD105" s="102"/>
      <c r="AE105" s="102"/>
      <c r="AF105" s="102"/>
      <c r="AG105" s="102"/>
    </row>
    <row r="106" spans="1:33" s="9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90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3" customFormat="1" ht="20.25" customHeight="1">
      <c r="A107" s="292" t="s">
        <v>963</v>
      </c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66" t="s">
        <v>25</v>
      </c>
      <c r="B108" s="267"/>
      <c r="C108" s="259" t="s">
        <v>22</v>
      </c>
      <c r="D108" s="259"/>
      <c r="E108" s="270" t="s">
        <v>3</v>
      </c>
      <c r="F108" s="272" t="s">
        <v>329</v>
      </c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  <c r="R108" s="273"/>
      <c r="S108" s="273"/>
      <c r="T108" s="274"/>
      <c r="U108" s="104"/>
      <c r="V108" s="191" t="s">
        <v>27</v>
      </c>
      <c r="W108" s="259" t="s">
        <v>1018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68"/>
      <c r="B109" s="269"/>
      <c r="C109" s="259"/>
      <c r="D109" s="259"/>
      <c r="E109" s="271"/>
      <c r="F109" s="275" t="s">
        <v>300</v>
      </c>
      <c r="G109" s="276"/>
      <c r="H109" s="277"/>
      <c r="I109" s="71" t="s">
        <v>28</v>
      </c>
      <c r="J109" s="71" t="s">
        <v>7</v>
      </c>
      <c r="K109" s="71" t="s">
        <v>8</v>
      </c>
      <c r="L109" s="71" t="s">
        <v>9</v>
      </c>
      <c r="M109" s="71" t="s">
        <v>10</v>
      </c>
      <c r="N109" s="71" t="s">
        <v>11</v>
      </c>
      <c r="O109" s="71" t="s">
        <v>12</v>
      </c>
      <c r="P109" s="71" t="s">
        <v>13</v>
      </c>
      <c r="Q109" s="71" t="s">
        <v>14</v>
      </c>
      <c r="R109" s="71" t="s">
        <v>15</v>
      </c>
      <c r="S109" s="71" t="s">
        <v>16</v>
      </c>
      <c r="T109" s="71" t="s">
        <v>17</v>
      </c>
      <c r="U109" s="14"/>
      <c r="V109" s="192"/>
      <c r="W109" s="259"/>
    </row>
    <row r="110" spans="1:33" ht="29.25" customHeight="1">
      <c r="A110" s="261" t="s">
        <v>1</v>
      </c>
      <c r="B110" s="261"/>
      <c r="C110" s="289" t="s">
        <v>1161</v>
      </c>
      <c r="D110" s="289"/>
      <c r="E110" s="111" t="s">
        <v>1085</v>
      </c>
      <c r="F110" s="195" t="s">
        <v>997</v>
      </c>
      <c r="G110" s="260"/>
      <c r="H110" s="196"/>
      <c r="I110" s="94"/>
      <c r="J110" s="72"/>
      <c r="K110" s="72"/>
      <c r="L110" s="72"/>
      <c r="M110" s="72"/>
      <c r="N110" s="72">
        <v>1</v>
      </c>
      <c r="O110" s="72"/>
      <c r="P110" s="72"/>
      <c r="Q110" s="72"/>
      <c r="R110" s="72"/>
      <c r="S110" s="72"/>
      <c r="T110" s="72">
        <v>2</v>
      </c>
      <c r="U110" s="73"/>
      <c r="V110" s="114">
        <f>IF(SUM(I110:T110)=0,"",SUM(I110:T110))</f>
        <v>3</v>
      </c>
      <c r="W110" s="264" t="str">
        <f>IF($G$101="porcentaje",FIXED(V110/V111*100,2)&amp;"%",IF($G$101="Promedio",V110/V111,IF($G$101="variación porcentual",FIXED(((V110/V111)-1)*100,2)&amp;"%",IF($G$101="OTRAS","CAPTURAR EL RESULTADO DEL INDICADOR"))))</f>
        <v>50.00%</v>
      </c>
      <c r="Y110" s="112"/>
      <c r="AC110" s="10"/>
      <c r="AF110" s="10"/>
      <c r="AG110" s="10"/>
    </row>
    <row r="111" spans="1:33" ht="30" customHeight="1">
      <c r="A111" s="261" t="s">
        <v>2</v>
      </c>
      <c r="B111" s="261"/>
      <c r="C111" s="289" t="s">
        <v>1162</v>
      </c>
      <c r="D111" s="289"/>
      <c r="E111" s="111" t="s">
        <v>1085</v>
      </c>
      <c r="F111" s="195" t="s">
        <v>998</v>
      </c>
      <c r="G111" s="260"/>
      <c r="H111" s="196"/>
      <c r="I111" s="94"/>
      <c r="J111" s="72"/>
      <c r="K111" s="72"/>
      <c r="L111" s="72"/>
      <c r="M111" s="72"/>
      <c r="N111" s="72">
        <v>1</v>
      </c>
      <c r="O111" s="72"/>
      <c r="P111" s="72"/>
      <c r="Q111" s="72"/>
      <c r="R111" s="72"/>
      <c r="S111" s="72"/>
      <c r="T111" s="72">
        <v>1</v>
      </c>
      <c r="U111" s="72">
        <f>SUM(I111:T111)</f>
        <v>2</v>
      </c>
      <c r="V111" s="114">
        <f>IF(SUM(I111:T111)=0,"",SUM(I111:T111))</f>
        <v>2</v>
      </c>
      <c r="W111" s="264"/>
      <c r="Y111" s="1"/>
      <c r="AA111" s="3"/>
      <c r="AC111" s="10"/>
      <c r="AF111" s="10"/>
      <c r="AG111" s="10"/>
    </row>
    <row r="112" spans="1:33" ht="17.25" customHeight="1">
      <c r="A112" s="265" t="s">
        <v>298</v>
      </c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</row>
    <row r="113" spans="1:33" s="3" customFormat="1" ht="15.75" customHeight="1">
      <c r="A113" s="266" t="s">
        <v>25</v>
      </c>
      <c r="B113" s="267"/>
      <c r="C113" s="259" t="s">
        <v>22</v>
      </c>
      <c r="D113" s="259"/>
      <c r="E113" s="270" t="s">
        <v>3</v>
      </c>
      <c r="F113" s="272" t="s">
        <v>329</v>
      </c>
      <c r="G113" s="273"/>
      <c r="H113" s="273"/>
      <c r="I113" s="273"/>
      <c r="J113" s="273"/>
      <c r="K113" s="273"/>
      <c r="L113" s="273"/>
      <c r="M113" s="273"/>
      <c r="N113" s="273"/>
      <c r="O113" s="273"/>
      <c r="P113" s="273"/>
      <c r="Q113" s="273"/>
      <c r="R113" s="273"/>
      <c r="S113" s="273"/>
      <c r="T113" s="274"/>
      <c r="U113" s="104"/>
      <c r="V113" s="191" t="s">
        <v>27</v>
      </c>
      <c r="W113" s="259" t="s">
        <v>1019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68"/>
      <c r="B114" s="269"/>
      <c r="C114" s="259"/>
      <c r="D114" s="259"/>
      <c r="E114" s="271"/>
      <c r="F114" s="275" t="s">
        <v>298</v>
      </c>
      <c r="G114" s="276"/>
      <c r="H114" s="277"/>
      <c r="I114" s="71" t="s">
        <v>28</v>
      </c>
      <c r="J114" s="71" t="s">
        <v>7</v>
      </c>
      <c r="K114" s="71" t="s">
        <v>8</v>
      </c>
      <c r="L114" s="71" t="s">
        <v>9</v>
      </c>
      <c r="M114" s="71" t="s">
        <v>10</v>
      </c>
      <c r="N114" s="71" t="s">
        <v>11</v>
      </c>
      <c r="O114" s="71" t="s">
        <v>12</v>
      </c>
      <c r="P114" s="71" t="s">
        <v>13</v>
      </c>
      <c r="Q114" s="71" t="s">
        <v>14</v>
      </c>
      <c r="R114" s="71" t="s">
        <v>15</v>
      </c>
      <c r="S114" s="71" t="s">
        <v>16</v>
      </c>
      <c r="T114" s="71" t="s">
        <v>17</v>
      </c>
      <c r="U114" s="14"/>
      <c r="V114" s="192"/>
      <c r="W114" s="259"/>
    </row>
    <row r="115" spans="1:33" ht="29.25" customHeight="1">
      <c r="A115" s="261" t="s">
        <v>1</v>
      </c>
      <c r="B115" s="261"/>
      <c r="C115" s="262" t="str">
        <f>IF(C110=0,"",C110)</f>
        <v>Campañas realizadas 2022</v>
      </c>
      <c r="D115" s="263"/>
      <c r="E115" s="133" t="str">
        <f>IF(E110=0,"",E110)</f>
        <v>Campañas</v>
      </c>
      <c r="F115" s="195" t="s">
        <v>1016</v>
      </c>
      <c r="G115" s="260"/>
      <c r="H115" s="196"/>
      <c r="I115" s="94"/>
      <c r="J115" s="72"/>
      <c r="K115" s="72"/>
      <c r="L115" s="72"/>
      <c r="M115" s="72"/>
      <c r="N115" s="72">
        <v>1</v>
      </c>
      <c r="O115" s="72"/>
      <c r="P115" s="72"/>
      <c r="Q115" s="72"/>
      <c r="R115" s="72"/>
      <c r="S115" s="72"/>
      <c r="T115" s="72"/>
      <c r="U115" s="73"/>
      <c r="V115" s="114">
        <f>IF(SUM(I115:T115)=0,"",SUM(I115:T115))</f>
        <v>1</v>
      </c>
      <c r="W115" s="264" t="str">
        <f>IF($G$101="porcentaje",FIXED(V115/V116*100,2)&amp;"%",IF($G$101="Promedio",V115/V116,IF($G$101="variación porcentual",FIXED(((V115/V116)-1)*100,2)&amp;"%",IF($G$101="OTRAS","CAPTURAR EL RESULTADO DEL INDICADOR"))))</f>
        <v>-66.67%</v>
      </c>
      <c r="Y115" s="1"/>
      <c r="AC115" s="10"/>
      <c r="AF115" s="10"/>
      <c r="AG115" s="10"/>
    </row>
    <row r="116" spans="1:33" ht="30" customHeight="1">
      <c r="A116" s="261" t="s">
        <v>2</v>
      </c>
      <c r="B116" s="261"/>
      <c r="C116" s="262" t="str">
        <f>IF(C111=0,"",C111)</f>
        <v>Campañas realizadas en 2021</v>
      </c>
      <c r="D116" s="263"/>
      <c r="E116" s="133" t="str">
        <f>IF(E111=0,"",E111)</f>
        <v>Campañas</v>
      </c>
      <c r="F116" s="195" t="s">
        <v>1017</v>
      </c>
      <c r="G116" s="260"/>
      <c r="H116" s="196"/>
      <c r="I116" s="94"/>
      <c r="J116" s="72"/>
      <c r="K116" s="72"/>
      <c r="L116" s="72"/>
      <c r="M116" s="72"/>
      <c r="N116" s="72">
        <v>1</v>
      </c>
      <c r="O116" s="72"/>
      <c r="P116" s="72"/>
      <c r="Q116" s="72"/>
      <c r="R116" s="72"/>
      <c r="S116" s="72"/>
      <c r="T116" s="72">
        <v>2</v>
      </c>
      <c r="U116" s="72">
        <f>SUM(I116:T116)</f>
        <v>3</v>
      </c>
      <c r="V116" s="114">
        <f>IF(SUM(I116:T116)=0,"",SUM(I116:T116))</f>
        <v>3</v>
      </c>
      <c r="W116" s="264"/>
      <c r="Y116" s="1"/>
      <c r="AA116" s="3"/>
      <c r="AC116" s="10"/>
      <c r="AF116" s="10"/>
      <c r="AG116" s="10"/>
    </row>
    <row r="117" spans="1:33" s="68" customFormat="1" ht="5.25" customHeight="1">
      <c r="A117" s="74"/>
      <c r="B117" s="74"/>
      <c r="C117" s="74"/>
      <c r="D117" s="75"/>
      <c r="E117" s="75"/>
      <c r="F117" s="76"/>
      <c r="G117" s="76"/>
      <c r="H117" s="76"/>
      <c r="I117" s="77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80"/>
      <c r="W117" s="81"/>
      <c r="X117" s="83"/>
      <c r="Y117" s="9"/>
      <c r="AC117" s="83"/>
      <c r="AD117" s="83"/>
      <c r="AE117" s="83"/>
      <c r="AF117" s="83"/>
      <c r="AG117" s="83"/>
    </row>
    <row r="118" spans="1:33" ht="16.5" customHeight="1">
      <c r="A118" s="278" t="s">
        <v>964</v>
      </c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115">
        <f>IF(ISERROR(W115/W110)=TRUE,"",(W115/W110))</f>
        <v>-1.3333999999999999</v>
      </c>
      <c r="X118" s="10"/>
      <c r="AC118" s="10"/>
      <c r="AD118" s="10"/>
      <c r="AE118" s="10"/>
      <c r="AF118" s="10"/>
      <c r="AG118" s="10"/>
    </row>
    <row r="119" spans="1:33" ht="6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82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79" t="s">
        <v>999</v>
      </c>
      <c r="B120" s="280"/>
      <c r="C120" s="280"/>
      <c r="D120" s="280"/>
      <c r="E120" s="280"/>
      <c r="F120" s="281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3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7" customFormat="1" ht="48" customHeight="1">
      <c r="A122" s="259" t="s">
        <v>1009</v>
      </c>
      <c r="B122" s="259"/>
      <c r="C122" s="294" t="s">
        <v>1163</v>
      </c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6"/>
      <c r="X122" s="66"/>
      <c r="Z122" s="66"/>
      <c r="AA122" s="66"/>
      <c r="AB122" s="66"/>
      <c r="AC122" s="66"/>
      <c r="AD122" s="66"/>
      <c r="AE122" s="66"/>
      <c r="AF122" s="66"/>
      <c r="AG122" s="66"/>
    </row>
    <row r="123" spans="1:33" s="3" customFormat="1" ht="6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97" t="s">
        <v>1007</v>
      </c>
      <c r="B124" s="298"/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9"/>
      <c r="X124" s="68"/>
      <c r="Z124" s="68"/>
      <c r="AA124" s="68"/>
      <c r="AB124" s="68"/>
      <c r="AC124" s="68"/>
      <c r="AD124" s="68"/>
      <c r="AE124" s="68"/>
      <c r="AF124" s="68"/>
      <c r="AG124" s="68"/>
    </row>
    <row r="125" spans="1:33" s="9" customFormat="1" ht="4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90"/>
      <c r="X125" s="68"/>
      <c r="Z125" s="68"/>
      <c r="AA125" s="68"/>
      <c r="AB125" s="68"/>
      <c r="AC125" s="68"/>
      <c r="AD125" s="68"/>
      <c r="AE125" s="68"/>
      <c r="AF125" s="68"/>
      <c r="AG125" s="68"/>
    </row>
    <row r="126" spans="1:33" s="3" customFormat="1" ht="30" customHeight="1">
      <c r="A126" s="259" t="s">
        <v>22</v>
      </c>
      <c r="B126" s="259"/>
      <c r="C126" s="301" t="s">
        <v>1164</v>
      </c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5"/>
      <c r="B127" s="50"/>
      <c r="C127" s="50"/>
      <c r="D127" s="50"/>
      <c r="E127" s="50"/>
      <c r="F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90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72" t="s">
        <v>339</v>
      </c>
      <c r="B128" s="274"/>
      <c r="C128" s="103" t="s">
        <v>1157</v>
      </c>
      <c r="D128" s="50"/>
      <c r="E128" s="259" t="s">
        <v>4</v>
      </c>
      <c r="F128" s="259"/>
      <c r="G128" s="293" t="s">
        <v>1156</v>
      </c>
      <c r="H128" s="293"/>
      <c r="I128" s="293"/>
      <c r="J128" s="293"/>
      <c r="K128" s="50"/>
      <c r="L128" s="50"/>
      <c r="M128" s="259" t="s">
        <v>1006</v>
      </c>
      <c r="N128" s="259"/>
      <c r="O128" s="259"/>
      <c r="P128" s="259"/>
      <c r="Q128" s="293" t="s">
        <v>1165</v>
      </c>
      <c r="R128" s="293"/>
      <c r="S128" s="293"/>
      <c r="T128" s="293"/>
      <c r="U128" s="293"/>
      <c r="V128" s="293"/>
      <c r="W128" s="293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5"/>
      <c r="B129" s="50"/>
      <c r="C129" s="50"/>
      <c r="D129" s="50"/>
      <c r="E129" s="50"/>
      <c r="F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90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72" t="s">
        <v>1014</v>
      </c>
      <c r="B130" s="274"/>
      <c r="C130" s="110" t="s">
        <v>1158</v>
      </c>
      <c r="D130" s="50"/>
      <c r="E130" s="272" t="s">
        <v>24</v>
      </c>
      <c r="F130" s="274"/>
      <c r="G130" s="293" t="s">
        <v>1159</v>
      </c>
      <c r="H130" s="293"/>
      <c r="I130" s="293"/>
      <c r="J130" s="293"/>
      <c r="K130" s="50"/>
      <c r="L130" s="50"/>
      <c r="M130" s="259" t="s">
        <v>1015</v>
      </c>
      <c r="N130" s="259"/>
      <c r="O130" s="259"/>
      <c r="P130" s="259"/>
      <c r="Q130" s="293" t="s">
        <v>1160</v>
      </c>
      <c r="R130" s="293"/>
      <c r="S130" s="293"/>
      <c r="T130" s="293"/>
      <c r="U130" s="293"/>
      <c r="V130" s="293"/>
      <c r="W130" s="293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8"/>
      <c r="X131" s="68"/>
      <c r="Z131" s="68"/>
      <c r="AA131" s="68"/>
      <c r="AB131" s="68"/>
      <c r="AC131" s="68"/>
      <c r="AD131" s="68"/>
      <c r="AE131" s="68"/>
      <c r="AF131" s="68"/>
      <c r="AG131" s="68"/>
    </row>
    <row r="132" spans="1:33" s="9" customFormat="1" ht="15.75" customHeight="1">
      <c r="C132" s="259" t="s">
        <v>1001</v>
      </c>
      <c r="D132" s="259"/>
      <c r="E132" s="259"/>
      <c r="F132" s="259"/>
      <c r="H132" s="50"/>
      <c r="I132" s="50"/>
      <c r="J132" s="50"/>
      <c r="O132" s="259" t="s">
        <v>1004</v>
      </c>
      <c r="P132" s="259"/>
      <c r="Q132" s="259"/>
      <c r="R132" s="259"/>
      <c r="S132" s="259"/>
      <c r="T132" s="259"/>
      <c r="U132" s="259"/>
      <c r="V132" s="259"/>
      <c r="W132" s="90"/>
      <c r="X132" s="68"/>
      <c r="Z132" s="68"/>
      <c r="AA132" s="68"/>
      <c r="AB132" s="68"/>
      <c r="AC132" s="68"/>
      <c r="AD132" s="68"/>
      <c r="AE132" s="68"/>
      <c r="AF132" s="68"/>
      <c r="AG132" s="68"/>
    </row>
    <row r="133" spans="1:33" s="9" customFormat="1" ht="24.75" customHeight="1">
      <c r="A133" s="50"/>
      <c r="B133" s="50"/>
      <c r="C133" s="113">
        <v>44</v>
      </c>
      <c r="D133" s="50"/>
      <c r="E133" s="290">
        <v>2021</v>
      </c>
      <c r="F133" s="290"/>
      <c r="H133" s="50"/>
      <c r="I133" s="50"/>
      <c r="J133" s="50"/>
      <c r="O133" s="300">
        <v>60</v>
      </c>
      <c r="P133" s="300"/>
      <c r="Q133" s="300"/>
      <c r="R133" s="300"/>
      <c r="S133" s="300"/>
      <c r="T133" s="300"/>
      <c r="U133" s="300"/>
      <c r="V133" s="300"/>
      <c r="X133" s="68"/>
      <c r="Z133" s="68"/>
      <c r="AA133" s="68"/>
      <c r="AB133" s="68"/>
      <c r="AC133" s="68"/>
      <c r="AD133" s="68"/>
      <c r="AE133" s="68"/>
      <c r="AF133" s="68"/>
      <c r="AG133" s="68"/>
    </row>
    <row r="134" spans="1:33" s="99" customFormat="1" ht="12" customHeight="1">
      <c r="C134" s="109" t="s">
        <v>1002</v>
      </c>
      <c r="D134" s="100"/>
      <c r="E134" s="291" t="s">
        <v>1003</v>
      </c>
      <c r="F134" s="291"/>
      <c r="G134" s="100"/>
      <c r="I134" s="100"/>
      <c r="J134" s="100"/>
      <c r="K134" s="100"/>
      <c r="L134" s="100"/>
      <c r="M134" s="100"/>
      <c r="N134" s="100"/>
      <c r="O134" s="109"/>
      <c r="P134" s="109"/>
      <c r="Q134" s="109"/>
      <c r="R134" s="109"/>
      <c r="S134" s="109"/>
      <c r="T134" s="109"/>
      <c r="U134" s="109"/>
      <c r="V134" s="109"/>
      <c r="W134" s="101"/>
      <c r="X134" s="102"/>
      <c r="Z134" s="102"/>
      <c r="AA134" s="102"/>
      <c r="AB134" s="102"/>
      <c r="AC134" s="102"/>
      <c r="AD134" s="102"/>
      <c r="AE134" s="102"/>
      <c r="AF134" s="102"/>
      <c r="AG134" s="102"/>
    </row>
    <row r="135" spans="1:33" s="9" customFormat="1" ht="3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90"/>
      <c r="X135" s="68"/>
      <c r="Z135" s="68"/>
      <c r="AA135" s="68"/>
      <c r="AB135" s="68"/>
      <c r="AC135" s="68"/>
      <c r="AD135" s="68"/>
      <c r="AE135" s="68"/>
      <c r="AF135" s="68"/>
      <c r="AG135" s="68"/>
    </row>
    <row r="136" spans="1:33" s="3" customFormat="1" ht="20.25" customHeight="1">
      <c r="A136" s="292" t="s">
        <v>963</v>
      </c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66" t="s">
        <v>25</v>
      </c>
      <c r="B137" s="267"/>
      <c r="C137" s="259" t="s">
        <v>22</v>
      </c>
      <c r="D137" s="259"/>
      <c r="E137" s="270" t="s">
        <v>3</v>
      </c>
      <c r="F137" s="272" t="s">
        <v>329</v>
      </c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4"/>
      <c r="U137" s="104"/>
      <c r="V137" s="191" t="s">
        <v>27</v>
      </c>
      <c r="W137" s="259" t="s">
        <v>1018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68"/>
      <c r="B138" s="269"/>
      <c r="C138" s="259"/>
      <c r="D138" s="259"/>
      <c r="E138" s="271"/>
      <c r="F138" s="275" t="s">
        <v>300</v>
      </c>
      <c r="G138" s="276"/>
      <c r="H138" s="277"/>
      <c r="I138" s="71" t="s">
        <v>28</v>
      </c>
      <c r="J138" s="71" t="s">
        <v>7</v>
      </c>
      <c r="K138" s="71" t="s">
        <v>8</v>
      </c>
      <c r="L138" s="71" t="s">
        <v>9</v>
      </c>
      <c r="M138" s="71" t="s">
        <v>10</v>
      </c>
      <c r="N138" s="71" t="s">
        <v>11</v>
      </c>
      <c r="O138" s="71" t="s">
        <v>12</v>
      </c>
      <c r="P138" s="71" t="s">
        <v>13</v>
      </c>
      <c r="Q138" s="71" t="s">
        <v>14</v>
      </c>
      <c r="R138" s="71" t="s">
        <v>15</v>
      </c>
      <c r="S138" s="71" t="s">
        <v>16</v>
      </c>
      <c r="T138" s="71" t="s">
        <v>17</v>
      </c>
      <c r="U138" s="14"/>
      <c r="V138" s="192"/>
      <c r="W138" s="259"/>
    </row>
    <row r="139" spans="1:33" ht="29.25" customHeight="1">
      <c r="A139" s="261" t="s">
        <v>1</v>
      </c>
      <c r="B139" s="261"/>
      <c r="C139" s="289" t="s">
        <v>1166</v>
      </c>
      <c r="D139" s="289"/>
      <c r="E139" s="111" t="s">
        <v>1152</v>
      </c>
      <c r="F139" s="195" t="s">
        <v>997</v>
      </c>
      <c r="G139" s="260"/>
      <c r="H139" s="196"/>
      <c r="I139" s="94"/>
      <c r="J139" s="72"/>
      <c r="K139" s="72"/>
      <c r="L139" s="72"/>
      <c r="M139" s="72"/>
      <c r="N139" s="72">
        <v>30</v>
      </c>
      <c r="O139" s="72"/>
      <c r="P139" s="72"/>
      <c r="Q139" s="72"/>
      <c r="R139" s="72"/>
      <c r="S139" s="72"/>
      <c r="T139" s="72">
        <v>30</v>
      </c>
      <c r="U139" s="73"/>
      <c r="V139" s="114">
        <f>IF(SUM(I139:T139)=0,"",SUM(I139:T139))</f>
        <v>60</v>
      </c>
      <c r="W139" s="264" t="str">
        <f>IF($G$130="porcentaje",FIXED(V139/V140*100,2)&amp;"%",IF($G$130="Promedio",V139/V140,IF($G$130="variación porcentual",FIXED(((V139/V140)-1)*100,2)&amp;"%",IF($G$130="OTRAS","CAPTURAR EL RESULTADO DEL INDICADOR"))))</f>
        <v>36.36%</v>
      </c>
      <c r="Y139" s="1"/>
      <c r="AC139" s="10"/>
      <c r="AF139" s="10"/>
      <c r="AG139" s="10"/>
    </row>
    <row r="140" spans="1:33" ht="30" customHeight="1">
      <c r="A140" s="261" t="s">
        <v>2</v>
      </c>
      <c r="B140" s="261"/>
      <c r="C140" s="289" t="s">
        <v>1167</v>
      </c>
      <c r="D140" s="289"/>
      <c r="E140" s="111" t="s">
        <v>1152</v>
      </c>
      <c r="F140" s="195" t="s">
        <v>998</v>
      </c>
      <c r="G140" s="260"/>
      <c r="H140" s="196"/>
      <c r="I140" s="94"/>
      <c r="J140" s="72"/>
      <c r="K140" s="72"/>
      <c r="L140" s="72"/>
      <c r="M140" s="72"/>
      <c r="N140" s="72">
        <v>22</v>
      </c>
      <c r="O140" s="72"/>
      <c r="P140" s="72"/>
      <c r="Q140" s="72"/>
      <c r="R140" s="72"/>
      <c r="S140" s="72"/>
      <c r="T140" s="72">
        <v>22</v>
      </c>
      <c r="U140" s="72">
        <f>SUM(I140:T140)</f>
        <v>44</v>
      </c>
      <c r="V140" s="114">
        <f>IF(SUM(I140:T140)=0,"",SUM(I140:T140))</f>
        <v>44</v>
      </c>
      <c r="W140" s="264"/>
      <c r="Y140" s="1"/>
      <c r="AA140" s="3"/>
      <c r="AC140" s="10"/>
      <c r="AF140" s="10"/>
      <c r="AG140" s="10"/>
    </row>
    <row r="141" spans="1:33" ht="17.25" customHeight="1">
      <c r="A141" s="265" t="s">
        <v>298</v>
      </c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</row>
    <row r="142" spans="1:33" s="3" customFormat="1" ht="15.75" customHeight="1">
      <c r="A142" s="266" t="s">
        <v>25</v>
      </c>
      <c r="B142" s="267"/>
      <c r="C142" s="259" t="s">
        <v>22</v>
      </c>
      <c r="D142" s="259"/>
      <c r="E142" s="270" t="s">
        <v>3</v>
      </c>
      <c r="F142" s="272" t="s">
        <v>329</v>
      </c>
      <c r="G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4"/>
      <c r="U142" s="104"/>
      <c r="V142" s="191" t="s">
        <v>27</v>
      </c>
      <c r="W142" s="259" t="s">
        <v>1019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68"/>
      <c r="B143" s="269"/>
      <c r="C143" s="259"/>
      <c r="D143" s="259"/>
      <c r="E143" s="271"/>
      <c r="F143" s="275" t="s">
        <v>298</v>
      </c>
      <c r="G143" s="276"/>
      <c r="H143" s="277"/>
      <c r="I143" s="71" t="s">
        <v>28</v>
      </c>
      <c r="J143" s="71" t="s">
        <v>7</v>
      </c>
      <c r="K143" s="71" t="s">
        <v>8</v>
      </c>
      <c r="L143" s="71" t="s">
        <v>9</v>
      </c>
      <c r="M143" s="71" t="s">
        <v>10</v>
      </c>
      <c r="N143" s="71" t="s">
        <v>11</v>
      </c>
      <c r="O143" s="71" t="s">
        <v>12</v>
      </c>
      <c r="P143" s="71" t="s">
        <v>13</v>
      </c>
      <c r="Q143" s="71" t="s">
        <v>14</v>
      </c>
      <c r="R143" s="71" t="s">
        <v>15</v>
      </c>
      <c r="S143" s="71" t="s">
        <v>16</v>
      </c>
      <c r="T143" s="71" t="s">
        <v>17</v>
      </c>
      <c r="U143" s="14"/>
      <c r="V143" s="192"/>
      <c r="W143" s="259"/>
    </row>
    <row r="144" spans="1:33" ht="29.25" customHeight="1">
      <c r="A144" s="261" t="s">
        <v>1</v>
      </c>
      <c r="B144" s="261"/>
      <c r="C144" s="262" t="str">
        <f>IF(C139=0,"",C139)</f>
        <v>Mantenimientos 2022</v>
      </c>
      <c r="D144" s="263"/>
      <c r="E144" s="133" t="str">
        <f>IF(E139=0,"",E139)</f>
        <v>Mantenimientos</v>
      </c>
      <c r="F144" s="195" t="s">
        <v>1016</v>
      </c>
      <c r="G144" s="260"/>
      <c r="H144" s="196"/>
      <c r="I144" s="94"/>
      <c r="J144" s="72"/>
      <c r="K144" s="72"/>
      <c r="L144" s="72"/>
      <c r="M144" s="72"/>
      <c r="N144" s="72">
        <v>30</v>
      </c>
      <c r="O144" s="72"/>
      <c r="P144" s="72"/>
      <c r="Q144" s="72"/>
      <c r="R144" s="72"/>
      <c r="S144" s="72"/>
      <c r="T144" s="72"/>
      <c r="U144" s="73"/>
      <c r="V144" s="114">
        <f>IF(SUM(I144:T144)=0,"",SUM(I144:T144))</f>
        <v>30</v>
      </c>
      <c r="W144" s="264" t="str">
        <f>IF($G$130="porcentaje",FIXED(V144/V145*100,2)&amp;"%",IF($G$130="Promedio",V144/V145,IF($G$130="variación porcentual",FIXED(((V144/V145)-1)*100,2)&amp;"%",IF($G$130="OTRAS","CAPTURAR EL RESULTADO DEL INDICADOR"))))</f>
        <v>-31.82%</v>
      </c>
      <c r="Y144" s="1"/>
      <c r="AC144" s="10"/>
      <c r="AF144" s="10"/>
      <c r="AG144" s="10"/>
    </row>
    <row r="145" spans="1:33" ht="30" customHeight="1">
      <c r="A145" s="261" t="s">
        <v>2</v>
      </c>
      <c r="B145" s="261"/>
      <c r="C145" s="262" t="str">
        <f>IF(C140=0,"",C140)</f>
        <v>Mantenimientos 2021</v>
      </c>
      <c r="D145" s="263"/>
      <c r="E145" s="133" t="str">
        <f>IF(E140=0,"",E140)</f>
        <v>Mantenimientos</v>
      </c>
      <c r="F145" s="195" t="s">
        <v>1017</v>
      </c>
      <c r="G145" s="260"/>
      <c r="H145" s="196"/>
      <c r="I145" s="94"/>
      <c r="J145" s="72"/>
      <c r="K145" s="72"/>
      <c r="L145" s="72"/>
      <c r="M145" s="72"/>
      <c r="N145" s="72">
        <v>22</v>
      </c>
      <c r="O145" s="72"/>
      <c r="P145" s="72"/>
      <c r="Q145" s="72"/>
      <c r="R145" s="72"/>
      <c r="S145" s="72"/>
      <c r="T145" s="72">
        <v>22</v>
      </c>
      <c r="U145" s="72">
        <f>SUM(I145:T145)</f>
        <v>44</v>
      </c>
      <c r="V145" s="114">
        <f>IF(SUM(I145:T145)=0,"",SUM(I145:T145))</f>
        <v>44</v>
      </c>
      <c r="W145" s="264"/>
      <c r="Y145" s="1"/>
      <c r="AA145" s="3"/>
      <c r="AC145" s="10"/>
      <c r="AF145" s="10"/>
      <c r="AG145" s="10"/>
    </row>
    <row r="146" spans="1:33" s="68" customFormat="1" ht="5.25" customHeight="1">
      <c r="A146" s="74"/>
      <c r="B146" s="74"/>
      <c r="C146" s="74"/>
      <c r="D146" s="75"/>
      <c r="E146" s="75"/>
      <c r="F146" s="76"/>
      <c r="G146" s="76"/>
      <c r="H146" s="76"/>
      <c r="I146" s="77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9"/>
      <c r="V146" s="80"/>
      <c r="W146" s="81"/>
      <c r="X146" s="83"/>
      <c r="Y146" s="9"/>
      <c r="AC146" s="83"/>
      <c r="AD146" s="83"/>
      <c r="AE146" s="83"/>
      <c r="AF146" s="83"/>
      <c r="AG146" s="83"/>
    </row>
    <row r="147" spans="1:33" ht="16.5" customHeight="1">
      <c r="A147" s="278" t="s">
        <v>964</v>
      </c>
      <c r="B147" s="278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115">
        <f>IF(ISERROR(W144/W139)=TRUE,"",(W144/W139))</f>
        <v>-0.87513751375137516</v>
      </c>
      <c r="X147" s="10"/>
      <c r="AC147" s="10"/>
      <c r="AD147" s="10"/>
      <c r="AE147" s="10"/>
      <c r="AF147" s="10"/>
      <c r="AG147" s="10"/>
    </row>
    <row r="148" spans="1:33" ht="6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82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79" t="s">
        <v>999</v>
      </c>
      <c r="B149" s="280"/>
      <c r="C149" s="280"/>
      <c r="D149" s="280"/>
      <c r="E149" s="280"/>
      <c r="F149" s="281"/>
      <c r="G149" s="282"/>
      <c r="H149" s="282"/>
      <c r="I149" s="282"/>
      <c r="J149" s="282"/>
      <c r="K149" s="282"/>
      <c r="L149" s="282"/>
      <c r="M149" s="282"/>
      <c r="N149" s="282"/>
      <c r="O149" s="282"/>
      <c r="P149" s="282"/>
      <c r="Q149" s="282"/>
      <c r="R149" s="282"/>
      <c r="S149" s="282"/>
      <c r="T149" s="282"/>
      <c r="U149" s="282"/>
      <c r="V149" s="282"/>
      <c r="W149" s="283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7" customFormat="1" ht="48" customHeight="1">
      <c r="A151" s="259" t="s">
        <v>1010</v>
      </c>
      <c r="B151" s="259"/>
      <c r="C151" s="294" t="s">
        <v>1168</v>
      </c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6"/>
      <c r="X151" s="66"/>
      <c r="Z151" s="66"/>
      <c r="AA151" s="66"/>
      <c r="AB151" s="66"/>
      <c r="AC151" s="66"/>
      <c r="AD151" s="66"/>
      <c r="AE151" s="66"/>
      <c r="AF151" s="66"/>
      <c r="AG151" s="66"/>
    </row>
    <row r="152" spans="1:33" s="3" customFormat="1" ht="6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297" t="s">
        <v>1007</v>
      </c>
      <c r="B153" s="298"/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9"/>
      <c r="X153" s="68"/>
      <c r="Z153" s="68"/>
      <c r="AA153" s="68"/>
      <c r="AB153" s="68"/>
      <c r="AC153" s="68"/>
      <c r="AD153" s="68"/>
      <c r="AE153" s="68"/>
      <c r="AF153" s="68"/>
      <c r="AG153" s="68"/>
    </row>
    <row r="154" spans="1:33" s="9" customFormat="1" ht="4.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90"/>
      <c r="X154" s="68"/>
      <c r="Z154" s="68"/>
      <c r="AA154" s="68"/>
      <c r="AB154" s="68"/>
      <c r="AC154" s="68"/>
      <c r="AD154" s="68"/>
      <c r="AE154" s="68"/>
      <c r="AF154" s="68"/>
      <c r="AG154" s="68"/>
    </row>
    <row r="155" spans="1:33" s="3" customFormat="1" ht="30" customHeight="1">
      <c r="A155" s="259" t="s">
        <v>22</v>
      </c>
      <c r="B155" s="259"/>
      <c r="C155" s="293" t="s">
        <v>1169</v>
      </c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5"/>
      <c r="B156" s="50"/>
      <c r="C156" s="50"/>
      <c r="D156" s="50"/>
      <c r="E156" s="50"/>
      <c r="F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90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72" t="s">
        <v>339</v>
      </c>
      <c r="B157" s="274"/>
      <c r="C157" s="103" t="s">
        <v>1157</v>
      </c>
      <c r="D157" s="50"/>
      <c r="E157" s="259" t="s">
        <v>4</v>
      </c>
      <c r="F157" s="259"/>
      <c r="G157" s="293" t="s">
        <v>1156</v>
      </c>
      <c r="H157" s="293"/>
      <c r="I157" s="293"/>
      <c r="J157" s="293"/>
      <c r="K157" s="50"/>
      <c r="L157" s="50"/>
      <c r="M157" s="259" t="s">
        <v>1006</v>
      </c>
      <c r="N157" s="259"/>
      <c r="O157" s="259"/>
      <c r="P157" s="259"/>
      <c r="Q157" s="293" t="s">
        <v>1172</v>
      </c>
      <c r="R157" s="293"/>
      <c r="S157" s="293"/>
      <c r="T157" s="293"/>
      <c r="U157" s="293"/>
      <c r="V157" s="293"/>
      <c r="W157" s="293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5"/>
      <c r="B158" s="50"/>
      <c r="C158" s="50"/>
      <c r="D158" s="50"/>
      <c r="E158" s="50"/>
      <c r="F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90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72" t="s">
        <v>1014</v>
      </c>
      <c r="B159" s="274"/>
      <c r="C159" s="110" t="s">
        <v>1158</v>
      </c>
      <c r="D159" s="50"/>
      <c r="E159" s="272" t="s">
        <v>24</v>
      </c>
      <c r="F159" s="274"/>
      <c r="G159" s="293" t="s">
        <v>1170</v>
      </c>
      <c r="H159" s="293"/>
      <c r="I159" s="293"/>
      <c r="J159" s="293"/>
      <c r="K159" s="50"/>
      <c r="L159" s="50"/>
      <c r="M159" s="259" t="s">
        <v>1015</v>
      </c>
      <c r="N159" s="259"/>
      <c r="O159" s="259"/>
      <c r="P159" s="259"/>
      <c r="Q159" s="293" t="s">
        <v>1160</v>
      </c>
      <c r="R159" s="293"/>
      <c r="S159" s="293"/>
      <c r="T159" s="293"/>
      <c r="U159" s="293"/>
      <c r="V159" s="293"/>
      <c r="W159" s="293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8"/>
      <c r="X160" s="68"/>
      <c r="Z160" s="68"/>
      <c r="AA160" s="68"/>
      <c r="AB160" s="68"/>
      <c r="AC160" s="68"/>
      <c r="AD160" s="68"/>
      <c r="AE160" s="68"/>
      <c r="AF160" s="68"/>
      <c r="AG160" s="68"/>
    </row>
    <row r="161" spans="1:33" s="9" customFormat="1" ht="15.75" customHeight="1">
      <c r="C161" s="259" t="s">
        <v>1001</v>
      </c>
      <c r="D161" s="259"/>
      <c r="E161" s="259"/>
      <c r="F161" s="259"/>
      <c r="H161" s="50"/>
      <c r="I161" s="50"/>
      <c r="J161" s="50"/>
      <c r="O161" s="259" t="s">
        <v>1004</v>
      </c>
      <c r="P161" s="259"/>
      <c r="Q161" s="259"/>
      <c r="R161" s="259"/>
      <c r="S161" s="259"/>
      <c r="T161" s="259"/>
      <c r="U161" s="259"/>
      <c r="V161" s="259"/>
      <c r="W161" s="90"/>
      <c r="X161" s="68"/>
      <c r="Z161" s="68"/>
      <c r="AA161" s="68"/>
      <c r="AB161" s="68"/>
      <c r="AC161" s="68"/>
      <c r="AD161" s="68"/>
      <c r="AE161" s="68"/>
      <c r="AF161" s="68"/>
      <c r="AG161" s="68"/>
    </row>
    <row r="162" spans="1:33" s="9" customFormat="1" ht="24.75" customHeight="1">
      <c r="A162" s="50"/>
      <c r="B162" s="50"/>
      <c r="C162" s="50">
        <v>5000</v>
      </c>
      <c r="D162" s="50"/>
      <c r="E162" s="290">
        <v>2022</v>
      </c>
      <c r="F162" s="290"/>
      <c r="H162" s="50"/>
      <c r="I162" s="50"/>
      <c r="J162" s="50"/>
      <c r="O162" s="200">
        <v>5000</v>
      </c>
      <c r="P162" s="200"/>
      <c r="Q162" s="200"/>
      <c r="R162" s="200"/>
      <c r="S162" s="200"/>
      <c r="T162" s="200"/>
      <c r="U162" s="200"/>
      <c r="V162" s="200"/>
      <c r="X162" s="68"/>
      <c r="Z162" s="68"/>
      <c r="AA162" s="68"/>
      <c r="AB162" s="68"/>
      <c r="AC162" s="68"/>
      <c r="AD162" s="68"/>
      <c r="AE162" s="68"/>
      <c r="AF162" s="68"/>
      <c r="AG162" s="68"/>
    </row>
    <row r="163" spans="1:33" s="99" customFormat="1" ht="12" customHeight="1">
      <c r="C163" s="109" t="s">
        <v>1002</v>
      </c>
      <c r="D163" s="100"/>
      <c r="E163" s="291" t="s">
        <v>1003</v>
      </c>
      <c r="F163" s="291"/>
      <c r="G163" s="100"/>
      <c r="I163" s="100"/>
      <c r="J163" s="100"/>
      <c r="K163" s="100"/>
      <c r="L163" s="100"/>
      <c r="M163" s="100"/>
      <c r="N163" s="100"/>
      <c r="O163" s="109"/>
      <c r="P163" s="109"/>
      <c r="Q163" s="109"/>
      <c r="R163" s="109"/>
      <c r="S163" s="109"/>
      <c r="T163" s="109"/>
      <c r="U163" s="109"/>
      <c r="V163" s="109"/>
      <c r="W163" s="101"/>
      <c r="X163" s="102"/>
      <c r="Z163" s="102"/>
      <c r="AA163" s="102"/>
      <c r="AB163" s="102"/>
      <c r="AC163" s="102"/>
      <c r="AD163" s="102"/>
      <c r="AE163" s="102"/>
      <c r="AF163" s="102"/>
      <c r="AG163" s="102"/>
    </row>
    <row r="164" spans="1:33" s="9" customFormat="1" ht="3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90"/>
      <c r="X164" s="68"/>
      <c r="Z164" s="68"/>
      <c r="AA164" s="68"/>
      <c r="AB164" s="68"/>
      <c r="AC164" s="68"/>
      <c r="AD164" s="68"/>
      <c r="AE164" s="68"/>
      <c r="AF164" s="68"/>
      <c r="AG164" s="68"/>
    </row>
    <row r="165" spans="1:33" s="3" customFormat="1" ht="20.25" customHeight="1">
      <c r="A165" s="292" t="s">
        <v>963</v>
      </c>
      <c r="B165" s="292"/>
      <c r="C165" s="292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66" t="s">
        <v>25</v>
      </c>
      <c r="B166" s="267"/>
      <c r="C166" s="259" t="s">
        <v>22</v>
      </c>
      <c r="D166" s="259"/>
      <c r="E166" s="270" t="s">
        <v>3</v>
      </c>
      <c r="F166" s="272" t="s">
        <v>329</v>
      </c>
      <c r="G166" s="273"/>
      <c r="H166" s="273"/>
      <c r="I166" s="273"/>
      <c r="J166" s="273"/>
      <c r="K166" s="273"/>
      <c r="L166" s="273"/>
      <c r="M166" s="273"/>
      <c r="N166" s="273"/>
      <c r="O166" s="273"/>
      <c r="P166" s="273"/>
      <c r="Q166" s="273"/>
      <c r="R166" s="273"/>
      <c r="S166" s="273"/>
      <c r="T166" s="274"/>
      <c r="U166" s="104"/>
      <c r="V166" s="191" t="s">
        <v>27</v>
      </c>
      <c r="W166" s="259" t="s">
        <v>1018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68"/>
      <c r="B167" s="269"/>
      <c r="C167" s="259"/>
      <c r="D167" s="259"/>
      <c r="E167" s="271"/>
      <c r="F167" s="275" t="s">
        <v>300</v>
      </c>
      <c r="G167" s="276"/>
      <c r="H167" s="277"/>
      <c r="I167" s="71" t="s">
        <v>28</v>
      </c>
      <c r="J167" s="71" t="s">
        <v>7</v>
      </c>
      <c r="K167" s="71" t="s">
        <v>8</v>
      </c>
      <c r="L167" s="71" t="s">
        <v>9</v>
      </c>
      <c r="M167" s="71" t="s">
        <v>10</v>
      </c>
      <c r="N167" s="71" t="s">
        <v>11</v>
      </c>
      <c r="O167" s="71" t="s">
        <v>12</v>
      </c>
      <c r="P167" s="71" t="s">
        <v>13</v>
      </c>
      <c r="Q167" s="71" t="s">
        <v>14</v>
      </c>
      <c r="R167" s="71" t="s">
        <v>15</v>
      </c>
      <c r="S167" s="71" t="s">
        <v>16</v>
      </c>
      <c r="T167" s="71" t="s">
        <v>17</v>
      </c>
      <c r="U167" s="14"/>
      <c r="V167" s="192"/>
      <c r="W167" s="259"/>
    </row>
    <row r="168" spans="1:33" ht="29.25" customHeight="1">
      <c r="A168" s="261" t="s">
        <v>1</v>
      </c>
      <c r="B168" s="261"/>
      <c r="C168" s="289" t="s">
        <v>1169</v>
      </c>
      <c r="D168" s="289"/>
      <c r="E168" s="111" t="s">
        <v>1173</v>
      </c>
      <c r="F168" s="195" t="s">
        <v>997</v>
      </c>
      <c r="G168" s="260"/>
      <c r="H168" s="196"/>
      <c r="I168" s="94"/>
      <c r="J168" s="72"/>
      <c r="K168" s="72"/>
      <c r="L168" s="72"/>
      <c r="M168" s="72"/>
      <c r="N168" s="72">
        <v>2500</v>
      </c>
      <c r="O168" s="72"/>
      <c r="P168" s="72"/>
      <c r="Q168" s="72"/>
      <c r="R168" s="72"/>
      <c r="S168" s="72"/>
      <c r="T168" s="72">
        <v>2500</v>
      </c>
      <c r="U168" s="73"/>
      <c r="V168" s="114">
        <f>IF(SUM(I168:T168)=0,"",SUM(I168:T168))</f>
        <v>5000</v>
      </c>
      <c r="W168" s="264" t="str">
        <f>IF($G$159="porcentaje",FIXED(V168/V169*100,2)&amp;"%",IF($G$159="Promedio",V168/V169,IF($G$159="variación porcentual",FIXED(((V168/V169)-1)*100,2)&amp;"%",IF($G$159="OTRAS","CAPTURAR EL RESULTADO DEL INDICADOR"))))</f>
        <v>100.00%</v>
      </c>
      <c r="Y168" s="1"/>
      <c r="AC168" s="10"/>
      <c r="AF168" s="10"/>
      <c r="AG168" s="10"/>
    </row>
    <row r="169" spans="1:33" ht="30" customHeight="1">
      <c r="A169" s="261" t="s">
        <v>2</v>
      </c>
      <c r="B169" s="261"/>
      <c r="C169" s="289" t="s">
        <v>1171</v>
      </c>
      <c r="D169" s="289"/>
      <c r="E169" s="111" t="s">
        <v>1173</v>
      </c>
      <c r="F169" s="195" t="s">
        <v>998</v>
      </c>
      <c r="G169" s="260"/>
      <c r="H169" s="196"/>
      <c r="I169" s="94"/>
      <c r="J169" s="72"/>
      <c r="K169" s="72"/>
      <c r="L169" s="72"/>
      <c r="M169" s="72"/>
      <c r="N169" s="72">
        <v>2500</v>
      </c>
      <c r="O169" s="72"/>
      <c r="P169" s="72"/>
      <c r="Q169" s="72"/>
      <c r="R169" s="72"/>
      <c r="S169" s="72"/>
      <c r="T169" s="72">
        <v>2500</v>
      </c>
      <c r="U169" s="72">
        <f>SUM(I169:T169)</f>
        <v>5000</v>
      </c>
      <c r="V169" s="114">
        <f>IF(SUM(I169:T169)=0,"",SUM(I169:T169))</f>
        <v>5000</v>
      </c>
      <c r="W169" s="264"/>
      <c r="Y169" s="1"/>
      <c r="AA169" s="3"/>
      <c r="AC169" s="10"/>
      <c r="AF169" s="10"/>
      <c r="AG169" s="10"/>
    </row>
    <row r="170" spans="1:33" ht="17.25" customHeight="1">
      <c r="A170" s="265" t="s">
        <v>298</v>
      </c>
      <c r="B170" s="265"/>
      <c r="C170" s="265"/>
      <c r="D170" s="265"/>
      <c r="E170" s="265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</row>
    <row r="171" spans="1:33" s="3" customFormat="1" ht="15.75" customHeight="1">
      <c r="A171" s="266" t="s">
        <v>25</v>
      </c>
      <c r="B171" s="267"/>
      <c r="C171" s="259" t="s">
        <v>22</v>
      </c>
      <c r="D171" s="259"/>
      <c r="E171" s="270" t="s">
        <v>3</v>
      </c>
      <c r="F171" s="272" t="s">
        <v>329</v>
      </c>
      <c r="G171" s="273"/>
      <c r="H171" s="273"/>
      <c r="I171" s="273"/>
      <c r="J171" s="273"/>
      <c r="K171" s="273"/>
      <c r="L171" s="273"/>
      <c r="M171" s="273"/>
      <c r="N171" s="273"/>
      <c r="O171" s="273"/>
      <c r="P171" s="273"/>
      <c r="Q171" s="273"/>
      <c r="R171" s="273"/>
      <c r="S171" s="273"/>
      <c r="T171" s="274"/>
      <c r="U171" s="104"/>
      <c r="V171" s="191" t="s">
        <v>27</v>
      </c>
      <c r="W171" s="259" t="s">
        <v>1019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68"/>
      <c r="B172" s="269"/>
      <c r="C172" s="259"/>
      <c r="D172" s="259"/>
      <c r="E172" s="271"/>
      <c r="F172" s="275" t="s">
        <v>298</v>
      </c>
      <c r="G172" s="276"/>
      <c r="H172" s="277"/>
      <c r="I172" s="71" t="s">
        <v>28</v>
      </c>
      <c r="J172" s="71" t="s">
        <v>7</v>
      </c>
      <c r="K172" s="71" t="s">
        <v>8</v>
      </c>
      <c r="L172" s="71" t="s">
        <v>9</v>
      </c>
      <c r="M172" s="71" t="s">
        <v>10</v>
      </c>
      <c r="N172" s="71" t="s">
        <v>11</v>
      </c>
      <c r="O172" s="71" t="s">
        <v>12</v>
      </c>
      <c r="P172" s="71" t="s">
        <v>13</v>
      </c>
      <c r="Q172" s="71" t="s">
        <v>14</v>
      </c>
      <c r="R172" s="71" t="s">
        <v>15</v>
      </c>
      <c r="S172" s="71" t="s">
        <v>16</v>
      </c>
      <c r="T172" s="71" t="s">
        <v>17</v>
      </c>
      <c r="U172" s="14"/>
      <c r="V172" s="192"/>
      <c r="W172" s="259"/>
    </row>
    <row r="173" spans="1:33" ht="29.25" customHeight="1">
      <c r="A173" s="261" t="s">
        <v>1</v>
      </c>
      <c r="B173" s="261"/>
      <c r="C173" s="262" t="str">
        <f>IF(C168=0,"",C168)</f>
        <v>Porcentaje de personas que presencian eventos</v>
      </c>
      <c r="D173" s="263"/>
      <c r="E173" s="133" t="str">
        <f>IF(E168=0,"",E168)</f>
        <v>Personas</v>
      </c>
      <c r="F173" s="195" t="s">
        <v>1016</v>
      </c>
      <c r="G173" s="260"/>
      <c r="H173" s="196"/>
      <c r="I173" s="94"/>
      <c r="J173" s="72"/>
      <c r="K173" s="72"/>
      <c r="L173" s="72"/>
      <c r="M173" s="72"/>
      <c r="N173" s="72">
        <v>2500</v>
      </c>
      <c r="O173" s="72"/>
      <c r="P173" s="72"/>
      <c r="Q173" s="72"/>
      <c r="R173" s="72"/>
      <c r="S173" s="72"/>
      <c r="T173" s="72"/>
      <c r="U173" s="73"/>
      <c r="V173" s="114">
        <f>IF(SUM(I173:T173)=0,"",SUM(I173:T173))</f>
        <v>2500</v>
      </c>
      <c r="W173" s="264" t="str">
        <f>IF($G$159="porcentaje",FIXED(V173/V174*100,2)&amp;"%",IF($G$159="Promedio",V173/V174,IF($G$159="variación porcentual",FIXED(((V173/V174)-1)*100,2)&amp;"%",IF($G$159="OTRAS","CAPTURAR EL RESULTADO DEL INDICADOR"))))</f>
        <v>50.00%</v>
      </c>
      <c r="Y173" s="1"/>
      <c r="AC173" s="10"/>
      <c r="AF173" s="10"/>
      <c r="AG173" s="10"/>
    </row>
    <row r="174" spans="1:33" ht="30" customHeight="1">
      <c r="A174" s="261" t="s">
        <v>2</v>
      </c>
      <c r="B174" s="261"/>
      <c r="C174" s="262" t="str">
        <f>IF(C169=0,"",C169)</f>
        <v>Población objetivo</v>
      </c>
      <c r="D174" s="263"/>
      <c r="E174" s="133" t="str">
        <f>IF(E169=0,"",E169)</f>
        <v>Personas</v>
      </c>
      <c r="F174" s="195" t="s">
        <v>1017</v>
      </c>
      <c r="G174" s="260"/>
      <c r="H174" s="196"/>
      <c r="I174" s="94"/>
      <c r="J174" s="72"/>
      <c r="K174" s="72"/>
      <c r="L174" s="72"/>
      <c r="M174" s="72"/>
      <c r="N174" s="72">
        <v>2500</v>
      </c>
      <c r="O174" s="72"/>
      <c r="P174" s="72"/>
      <c r="Q174" s="72"/>
      <c r="R174" s="72"/>
      <c r="S174" s="72"/>
      <c r="T174" s="72">
        <v>2500</v>
      </c>
      <c r="U174" s="72">
        <f>SUM(I174:T174)</f>
        <v>5000</v>
      </c>
      <c r="V174" s="114">
        <f>IF(SUM(I174:T174)=0,"",SUM(I174:T174))</f>
        <v>5000</v>
      </c>
      <c r="W174" s="264"/>
      <c r="Y174" s="1"/>
      <c r="AA174" s="3"/>
      <c r="AC174" s="10"/>
      <c r="AF174" s="10"/>
      <c r="AG174" s="10"/>
    </row>
    <row r="175" spans="1:33" s="68" customFormat="1" ht="5.25" customHeight="1">
      <c r="A175" s="74"/>
      <c r="B175" s="74"/>
      <c r="C175" s="74"/>
      <c r="D175" s="75"/>
      <c r="E175" s="75"/>
      <c r="F175" s="76"/>
      <c r="G175" s="76"/>
      <c r="H175" s="76"/>
      <c r="I175" s="77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9"/>
      <c r="V175" s="80"/>
      <c r="W175" s="81"/>
      <c r="X175" s="83"/>
      <c r="Y175" s="9"/>
      <c r="AC175" s="83"/>
      <c r="AD175" s="83"/>
      <c r="AE175" s="83"/>
      <c r="AF175" s="83"/>
      <c r="AG175" s="83"/>
    </row>
    <row r="176" spans="1:33" ht="16.5" customHeight="1">
      <c r="A176" s="278" t="s">
        <v>964</v>
      </c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115">
        <f>IF(ISERROR(W173/W168)=TRUE,"",(W173/W168))</f>
        <v>0.5</v>
      </c>
      <c r="X176" s="10"/>
      <c r="AC176" s="10"/>
      <c r="AD176" s="10"/>
      <c r="AE176" s="10"/>
      <c r="AF176" s="10"/>
      <c r="AG176" s="10"/>
    </row>
    <row r="177" spans="1:33" ht="6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82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79" t="s">
        <v>999</v>
      </c>
      <c r="B178" s="280"/>
      <c r="C178" s="280"/>
      <c r="D178" s="280"/>
      <c r="E178" s="280"/>
      <c r="F178" s="281"/>
      <c r="G178" s="282"/>
      <c r="H178" s="282"/>
      <c r="I178" s="282"/>
      <c r="J178" s="282"/>
      <c r="K178" s="282"/>
      <c r="L178" s="282"/>
      <c r="M178" s="282"/>
      <c r="N178" s="282"/>
      <c r="O178" s="282"/>
      <c r="P178" s="282"/>
      <c r="Q178" s="282"/>
      <c r="R178" s="282"/>
      <c r="S178" s="282"/>
      <c r="T178" s="282"/>
      <c r="U178" s="282"/>
      <c r="V178" s="282"/>
      <c r="W178" s="283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67" customFormat="1" ht="48" customHeight="1">
      <c r="A180" s="259" t="s">
        <v>1011</v>
      </c>
      <c r="B180" s="259"/>
      <c r="C180" s="294" t="s">
        <v>1174</v>
      </c>
      <c r="D180" s="295"/>
      <c r="E180" s="295"/>
      <c r="F180" s="295"/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6"/>
      <c r="X180" s="66"/>
      <c r="Z180" s="66"/>
      <c r="AA180" s="66"/>
      <c r="AB180" s="66"/>
      <c r="AC180" s="66"/>
      <c r="AD180" s="66"/>
      <c r="AE180" s="66"/>
      <c r="AF180" s="66"/>
      <c r="AG180" s="66"/>
    </row>
    <row r="181" spans="1:33" s="3" customFormat="1" ht="6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9" customFormat="1" ht="13.5" customHeight="1">
      <c r="A182" s="297" t="s">
        <v>1007</v>
      </c>
      <c r="B182" s="298"/>
      <c r="C182" s="298"/>
      <c r="D182" s="298"/>
      <c r="E182" s="298"/>
      <c r="F182" s="298"/>
      <c r="G182" s="298"/>
      <c r="H182" s="298"/>
      <c r="I182" s="298"/>
      <c r="J182" s="298"/>
      <c r="K182" s="298"/>
      <c r="L182" s="298"/>
      <c r="M182" s="298"/>
      <c r="N182" s="298"/>
      <c r="O182" s="298"/>
      <c r="P182" s="298"/>
      <c r="Q182" s="298"/>
      <c r="R182" s="298"/>
      <c r="S182" s="298"/>
      <c r="T182" s="298"/>
      <c r="U182" s="298"/>
      <c r="V182" s="298"/>
      <c r="W182" s="299"/>
      <c r="X182" s="68"/>
      <c r="Z182" s="68"/>
      <c r="AA182" s="68"/>
      <c r="AB182" s="68"/>
      <c r="AC182" s="68"/>
      <c r="AD182" s="68"/>
      <c r="AE182" s="68"/>
      <c r="AF182" s="68"/>
      <c r="AG182" s="68"/>
    </row>
    <row r="183" spans="1:33" s="9" customFormat="1" ht="4.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90"/>
      <c r="X183" s="68"/>
      <c r="Z183" s="68"/>
      <c r="AA183" s="68"/>
      <c r="AB183" s="68"/>
      <c r="AC183" s="68"/>
      <c r="AD183" s="68"/>
      <c r="AE183" s="68"/>
      <c r="AF183" s="68"/>
      <c r="AG183" s="68"/>
    </row>
    <row r="184" spans="1:33" s="3" customFormat="1" ht="30" customHeight="1">
      <c r="A184" s="259" t="s">
        <v>22</v>
      </c>
      <c r="B184" s="259"/>
      <c r="C184" s="293" t="s">
        <v>1175</v>
      </c>
      <c r="D184" s="293"/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3.75" customHeight="1">
      <c r="A185" s="65"/>
      <c r="B185" s="50"/>
      <c r="C185" s="50"/>
      <c r="D185" s="50"/>
      <c r="E185" s="50"/>
      <c r="F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90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>
      <c r="A186" s="272" t="s">
        <v>339</v>
      </c>
      <c r="B186" s="274"/>
      <c r="C186" s="103" t="s">
        <v>1157</v>
      </c>
      <c r="D186" s="50"/>
      <c r="E186" s="259" t="s">
        <v>4</v>
      </c>
      <c r="F186" s="259"/>
      <c r="G186" s="293" t="s">
        <v>1156</v>
      </c>
      <c r="H186" s="293"/>
      <c r="I186" s="293"/>
      <c r="J186" s="293"/>
      <c r="K186" s="50"/>
      <c r="L186" s="50"/>
      <c r="M186" s="259" t="s">
        <v>1006</v>
      </c>
      <c r="N186" s="259"/>
      <c r="O186" s="259"/>
      <c r="P186" s="259"/>
      <c r="Q186" s="293" t="s">
        <v>1176</v>
      </c>
      <c r="R186" s="293"/>
      <c r="S186" s="293"/>
      <c r="T186" s="293"/>
      <c r="U186" s="293"/>
      <c r="V186" s="293"/>
      <c r="W186" s="293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>
      <c r="A187" s="65"/>
      <c r="B187" s="50"/>
      <c r="C187" s="50"/>
      <c r="D187" s="50"/>
      <c r="E187" s="50"/>
      <c r="F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90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27" customHeight="1">
      <c r="A188" s="272" t="s">
        <v>1014</v>
      </c>
      <c r="B188" s="274"/>
      <c r="C188" s="110" t="s">
        <v>1158</v>
      </c>
      <c r="D188" s="50"/>
      <c r="E188" s="272" t="s">
        <v>24</v>
      </c>
      <c r="F188" s="274"/>
      <c r="G188" s="293" t="s">
        <v>1170</v>
      </c>
      <c r="H188" s="293"/>
      <c r="I188" s="293"/>
      <c r="J188" s="293"/>
      <c r="K188" s="50"/>
      <c r="L188" s="50"/>
      <c r="M188" s="259" t="s">
        <v>1015</v>
      </c>
      <c r="N188" s="259"/>
      <c r="O188" s="259"/>
      <c r="P188" s="259"/>
      <c r="Q188" s="293" t="s">
        <v>1160</v>
      </c>
      <c r="R188" s="293"/>
      <c r="S188" s="293"/>
      <c r="T188" s="293"/>
      <c r="U188" s="293"/>
      <c r="V188" s="293"/>
      <c r="W188" s="293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9" customFormat="1" ht="5.2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8"/>
      <c r="X189" s="68"/>
      <c r="Z189" s="68"/>
      <c r="AA189" s="68"/>
      <c r="AB189" s="68"/>
      <c r="AC189" s="68"/>
      <c r="AD189" s="68"/>
      <c r="AE189" s="68"/>
      <c r="AF189" s="68"/>
      <c r="AG189" s="68"/>
    </row>
    <row r="190" spans="1:33" s="9" customFormat="1" ht="15.75" customHeight="1">
      <c r="C190" s="259" t="s">
        <v>1001</v>
      </c>
      <c r="D190" s="259"/>
      <c r="E190" s="259"/>
      <c r="F190" s="259"/>
      <c r="H190" s="50"/>
      <c r="I190" s="50"/>
      <c r="J190" s="50"/>
      <c r="O190" s="259" t="s">
        <v>1004</v>
      </c>
      <c r="P190" s="259"/>
      <c r="Q190" s="259"/>
      <c r="R190" s="259"/>
      <c r="S190" s="259"/>
      <c r="T190" s="259"/>
      <c r="U190" s="259"/>
      <c r="V190" s="259"/>
      <c r="W190" s="90"/>
      <c r="X190" s="68"/>
      <c r="Z190" s="68"/>
      <c r="AA190" s="68"/>
      <c r="AB190" s="68"/>
      <c r="AC190" s="68"/>
      <c r="AD190" s="68"/>
      <c r="AE190" s="68"/>
      <c r="AF190" s="68"/>
      <c r="AG190" s="68"/>
    </row>
    <row r="191" spans="1:33" s="9" customFormat="1" ht="24.75" customHeight="1">
      <c r="A191" s="50"/>
      <c r="B191" s="50"/>
      <c r="C191" s="50">
        <v>10</v>
      </c>
      <c r="D191" s="50"/>
      <c r="E191" s="290">
        <v>2022</v>
      </c>
      <c r="F191" s="290"/>
      <c r="H191" s="50"/>
      <c r="I191" s="50"/>
      <c r="J191" s="50"/>
      <c r="O191" s="200">
        <v>10</v>
      </c>
      <c r="P191" s="200"/>
      <c r="Q191" s="200"/>
      <c r="R191" s="200"/>
      <c r="S191" s="200"/>
      <c r="T191" s="200"/>
      <c r="U191" s="200"/>
      <c r="V191" s="200"/>
      <c r="X191" s="68"/>
      <c r="Z191" s="68"/>
      <c r="AA191" s="68"/>
      <c r="AB191" s="68"/>
      <c r="AC191" s="68"/>
      <c r="AD191" s="68"/>
      <c r="AE191" s="68"/>
      <c r="AF191" s="68"/>
      <c r="AG191" s="68"/>
    </row>
    <row r="192" spans="1:33" s="99" customFormat="1" ht="12" customHeight="1">
      <c r="C192" s="109" t="s">
        <v>1002</v>
      </c>
      <c r="D192" s="100"/>
      <c r="E192" s="291" t="s">
        <v>1003</v>
      </c>
      <c r="F192" s="291"/>
      <c r="G192" s="100"/>
      <c r="I192" s="100"/>
      <c r="J192" s="100"/>
      <c r="K192" s="100"/>
      <c r="L192" s="100"/>
      <c r="M192" s="100"/>
      <c r="N192" s="100"/>
      <c r="O192" s="109"/>
      <c r="P192" s="109"/>
      <c r="Q192" s="109"/>
      <c r="R192" s="109"/>
      <c r="S192" s="109"/>
      <c r="T192" s="109"/>
      <c r="U192" s="109"/>
      <c r="V192" s="109"/>
      <c r="W192" s="101"/>
      <c r="X192" s="102"/>
      <c r="Z192" s="102"/>
      <c r="AA192" s="102"/>
      <c r="AB192" s="102"/>
      <c r="AC192" s="102"/>
      <c r="AD192" s="102"/>
      <c r="AE192" s="102"/>
      <c r="AF192" s="102"/>
      <c r="AG192" s="102"/>
    </row>
    <row r="193" spans="1:33" s="9" customFormat="1" ht="3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90"/>
      <c r="X193" s="68"/>
      <c r="Z193" s="68"/>
      <c r="AA193" s="68"/>
      <c r="AB193" s="68"/>
      <c r="AC193" s="68"/>
      <c r="AD193" s="68"/>
      <c r="AE193" s="68"/>
      <c r="AF193" s="68"/>
      <c r="AG193" s="68"/>
    </row>
    <row r="194" spans="1:33" s="3" customFormat="1" ht="20.25" customHeight="1">
      <c r="A194" s="292" t="s">
        <v>963</v>
      </c>
      <c r="B194" s="292"/>
      <c r="C194" s="292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s="3" customFormat="1" ht="15.75" customHeight="1">
      <c r="A195" s="266" t="s">
        <v>25</v>
      </c>
      <c r="B195" s="267"/>
      <c r="C195" s="259" t="s">
        <v>22</v>
      </c>
      <c r="D195" s="259"/>
      <c r="E195" s="270" t="s">
        <v>3</v>
      </c>
      <c r="F195" s="272" t="s">
        <v>329</v>
      </c>
      <c r="G195" s="273"/>
      <c r="H195" s="273"/>
      <c r="I195" s="273"/>
      <c r="J195" s="273"/>
      <c r="K195" s="273"/>
      <c r="L195" s="273"/>
      <c r="M195" s="273"/>
      <c r="N195" s="273"/>
      <c r="O195" s="273"/>
      <c r="P195" s="273"/>
      <c r="Q195" s="273"/>
      <c r="R195" s="273"/>
      <c r="S195" s="273"/>
      <c r="T195" s="274"/>
      <c r="U195" s="104"/>
      <c r="V195" s="191" t="s">
        <v>27</v>
      </c>
      <c r="W195" s="259" t="s">
        <v>1018</v>
      </c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268"/>
      <c r="B196" s="269"/>
      <c r="C196" s="259"/>
      <c r="D196" s="259"/>
      <c r="E196" s="271"/>
      <c r="F196" s="275" t="s">
        <v>300</v>
      </c>
      <c r="G196" s="276"/>
      <c r="H196" s="277"/>
      <c r="I196" s="71" t="s">
        <v>28</v>
      </c>
      <c r="J196" s="71" t="s">
        <v>7</v>
      </c>
      <c r="K196" s="71" t="s">
        <v>8</v>
      </c>
      <c r="L196" s="71" t="s">
        <v>9</v>
      </c>
      <c r="M196" s="71" t="s">
        <v>10</v>
      </c>
      <c r="N196" s="71" t="s">
        <v>11</v>
      </c>
      <c r="O196" s="71" t="s">
        <v>12</v>
      </c>
      <c r="P196" s="71" t="s">
        <v>13</v>
      </c>
      <c r="Q196" s="71" t="s">
        <v>14</v>
      </c>
      <c r="R196" s="71" t="s">
        <v>15</v>
      </c>
      <c r="S196" s="71" t="s">
        <v>16</v>
      </c>
      <c r="T196" s="71" t="s">
        <v>17</v>
      </c>
      <c r="U196" s="14"/>
      <c r="V196" s="192"/>
      <c r="W196" s="259"/>
    </row>
    <row r="197" spans="1:33" ht="29.25" customHeight="1">
      <c r="A197" s="261" t="s">
        <v>1</v>
      </c>
      <c r="B197" s="261"/>
      <c r="C197" s="289" t="s">
        <v>1177</v>
      </c>
      <c r="D197" s="289"/>
      <c r="E197" s="111" t="s">
        <v>1179</v>
      </c>
      <c r="F197" s="195" t="s">
        <v>997</v>
      </c>
      <c r="G197" s="260"/>
      <c r="H197" s="196"/>
      <c r="I197" s="94"/>
      <c r="J197" s="72"/>
      <c r="K197" s="72"/>
      <c r="L197" s="72"/>
      <c r="M197" s="72"/>
      <c r="N197" s="72">
        <v>5</v>
      </c>
      <c r="O197" s="72"/>
      <c r="P197" s="72"/>
      <c r="Q197" s="72"/>
      <c r="R197" s="72"/>
      <c r="S197" s="72"/>
      <c r="T197" s="72">
        <v>5</v>
      </c>
      <c r="U197" s="73"/>
      <c r="V197" s="114">
        <f>IF(SUM(I197:T197)=0,"",SUM(I197:T197))</f>
        <v>10</v>
      </c>
      <c r="W197" s="264" t="str">
        <f>IF($G$188="porcentaje",FIXED(V197/V198*100,2)&amp;"%",IF($G$188="Promedio",V197/V198,IF($G$188="variación porcentual",FIXED(((V197/V198)-1)*100,2)&amp;"%",IF($G$188="OTRAS","CAPTURAR EL RESULTADO DEL INDICADOR"))))</f>
        <v>100.00%</v>
      </c>
      <c r="Y197" s="1"/>
      <c r="AC197" s="10"/>
      <c r="AF197" s="10"/>
      <c r="AG197" s="10"/>
    </row>
    <row r="198" spans="1:33" ht="30" customHeight="1">
      <c r="A198" s="261" t="s">
        <v>2</v>
      </c>
      <c r="B198" s="261"/>
      <c r="C198" s="289" t="s">
        <v>1178</v>
      </c>
      <c r="D198" s="289"/>
      <c r="E198" s="111" t="s">
        <v>1179</v>
      </c>
      <c r="F198" s="195" t="s">
        <v>998</v>
      </c>
      <c r="G198" s="260"/>
      <c r="H198" s="196"/>
      <c r="I198" s="94"/>
      <c r="J198" s="72"/>
      <c r="K198" s="72"/>
      <c r="L198" s="72"/>
      <c r="M198" s="72"/>
      <c r="N198" s="72">
        <v>5</v>
      </c>
      <c r="O198" s="72"/>
      <c r="P198" s="72"/>
      <c r="Q198" s="72"/>
      <c r="R198" s="72"/>
      <c r="S198" s="72"/>
      <c r="T198" s="72">
        <v>5</v>
      </c>
      <c r="U198" s="72">
        <f>SUM(I198:T198)</f>
        <v>10</v>
      </c>
      <c r="V198" s="114">
        <f>IF(SUM(I198:T198)=0,"",SUM(I198:T198))</f>
        <v>10</v>
      </c>
      <c r="W198" s="264"/>
      <c r="Y198" s="1"/>
      <c r="AA198" s="3"/>
      <c r="AC198" s="10"/>
      <c r="AF198" s="10"/>
      <c r="AG198" s="10"/>
    </row>
    <row r="199" spans="1:33" ht="17.25" customHeight="1">
      <c r="A199" s="265" t="s">
        <v>298</v>
      </c>
      <c r="B199" s="265"/>
      <c r="C199" s="265"/>
      <c r="D199" s="265"/>
      <c r="E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</row>
    <row r="200" spans="1:33" s="3" customFormat="1" ht="15.75" customHeight="1">
      <c r="A200" s="266" t="s">
        <v>25</v>
      </c>
      <c r="B200" s="267"/>
      <c r="C200" s="259" t="s">
        <v>22</v>
      </c>
      <c r="D200" s="259"/>
      <c r="E200" s="270" t="s">
        <v>3</v>
      </c>
      <c r="F200" s="272" t="s">
        <v>329</v>
      </c>
      <c r="G200" s="273"/>
      <c r="H200" s="273"/>
      <c r="I200" s="273"/>
      <c r="J200" s="273"/>
      <c r="K200" s="273"/>
      <c r="L200" s="273"/>
      <c r="M200" s="273"/>
      <c r="N200" s="273"/>
      <c r="O200" s="273"/>
      <c r="P200" s="273"/>
      <c r="Q200" s="273"/>
      <c r="R200" s="273"/>
      <c r="S200" s="273"/>
      <c r="T200" s="274"/>
      <c r="U200" s="104"/>
      <c r="V200" s="191" t="s">
        <v>27</v>
      </c>
      <c r="W200" s="259" t="s">
        <v>332</v>
      </c>
      <c r="X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268"/>
      <c r="B201" s="269"/>
      <c r="C201" s="259"/>
      <c r="D201" s="259"/>
      <c r="E201" s="271"/>
      <c r="F201" s="275" t="s">
        <v>298</v>
      </c>
      <c r="G201" s="276"/>
      <c r="H201" s="277"/>
      <c r="I201" s="71" t="s">
        <v>28</v>
      </c>
      <c r="J201" s="71" t="s">
        <v>7</v>
      </c>
      <c r="K201" s="71" t="s">
        <v>8</v>
      </c>
      <c r="L201" s="71" t="s">
        <v>9</v>
      </c>
      <c r="M201" s="71" t="s">
        <v>10</v>
      </c>
      <c r="N201" s="71" t="s">
        <v>11</v>
      </c>
      <c r="O201" s="71" t="s">
        <v>12</v>
      </c>
      <c r="P201" s="71" t="s">
        <v>13</v>
      </c>
      <c r="Q201" s="71" t="s">
        <v>14</v>
      </c>
      <c r="R201" s="71" t="s">
        <v>15</v>
      </c>
      <c r="S201" s="71" t="s">
        <v>16</v>
      </c>
      <c r="T201" s="71" t="s">
        <v>17</v>
      </c>
      <c r="U201" s="14"/>
      <c r="V201" s="192"/>
      <c r="W201" s="259"/>
    </row>
    <row r="202" spans="1:33" ht="29.25" customHeight="1">
      <c r="A202" s="261" t="s">
        <v>1</v>
      </c>
      <c r="B202" s="261"/>
      <c r="C202" s="262" t="str">
        <f>IF(C197=0,"",C197)</f>
        <v>Instalaciones deportivas reactivadas</v>
      </c>
      <c r="D202" s="263"/>
      <c r="E202" s="133" t="str">
        <f>IF(E197=0,"",E197)</f>
        <v>Instalaciones deportivas</v>
      </c>
      <c r="F202" s="195" t="s">
        <v>1016</v>
      </c>
      <c r="G202" s="260"/>
      <c r="H202" s="196"/>
      <c r="I202" s="94"/>
      <c r="J202" s="72"/>
      <c r="K202" s="72"/>
      <c r="L202" s="72"/>
      <c r="M202" s="72"/>
      <c r="N202" s="72">
        <v>5</v>
      </c>
      <c r="O202" s="72"/>
      <c r="P202" s="72"/>
      <c r="Q202" s="72"/>
      <c r="R202" s="72"/>
      <c r="S202" s="72"/>
      <c r="T202" s="72"/>
      <c r="U202" s="73"/>
      <c r="V202" s="114">
        <f>IF(SUM(I202:T202)=0,"",SUM(I202:T202))</f>
        <v>5</v>
      </c>
      <c r="W202" s="264" t="str">
        <f>IF($G$188="porcentaje",FIXED(V202/V203*100,2)&amp;"%",IF($G$188="Promedio",V202/V203,IF($G$188="variación porcentual",FIXED(((V202/V203)-1)*100,2)&amp;"%",IF($G$188="OTRAS","CAPTURAR EL RESULTADO DEL INDICADOR"))))</f>
        <v>50.00%</v>
      </c>
      <c r="Y202" s="1"/>
      <c r="AC202" s="10"/>
      <c r="AF202" s="10"/>
      <c r="AG202" s="10"/>
    </row>
    <row r="203" spans="1:33" ht="30" customHeight="1">
      <c r="A203" s="261" t="s">
        <v>2</v>
      </c>
      <c r="B203" s="261"/>
      <c r="C203" s="262" t="str">
        <f>IF(C198=0,"",C198)</f>
        <v>Total de instalaciones deportivas</v>
      </c>
      <c r="D203" s="263"/>
      <c r="E203" s="133" t="str">
        <f>IF(E198=0,"",E198)</f>
        <v>Instalaciones deportivas</v>
      </c>
      <c r="F203" s="195" t="s">
        <v>1017</v>
      </c>
      <c r="G203" s="260"/>
      <c r="H203" s="196"/>
      <c r="I203" s="94"/>
      <c r="J203" s="72"/>
      <c r="K203" s="72"/>
      <c r="L203" s="72"/>
      <c r="M203" s="72"/>
      <c r="N203" s="72">
        <v>5</v>
      </c>
      <c r="O203" s="72"/>
      <c r="P203" s="72"/>
      <c r="Q203" s="72"/>
      <c r="R203" s="72"/>
      <c r="S203" s="72"/>
      <c r="T203" s="72">
        <v>5</v>
      </c>
      <c r="U203" s="72">
        <f>SUM(I203:T203)</f>
        <v>10</v>
      </c>
      <c r="V203" s="114">
        <f>IF(SUM(I203:T203)=0,"",SUM(I203:T203))</f>
        <v>10</v>
      </c>
      <c r="W203" s="264"/>
      <c r="Y203" s="1"/>
      <c r="AA203" s="3"/>
      <c r="AC203" s="10"/>
      <c r="AF203" s="10"/>
      <c r="AG203" s="10"/>
    </row>
    <row r="204" spans="1:33" s="68" customFormat="1" ht="5.25" customHeight="1">
      <c r="A204" s="74"/>
      <c r="B204" s="74"/>
      <c r="C204" s="74"/>
      <c r="D204" s="75"/>
      <c r="E204" s="75"/>
      <c r="F204" s="76"/>
      <c r="G204" s="76"/>
      <c r="H204" s="76"/>
      <c r="I204" s="77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9"/>
      <c r="V204" s="80"/>
      <c r="W204" s="81"/>
      <c r="X204" s="83"/>
      <c r="Y204" s="9"/>
      <c r="AC204" s="83"/>
      <c r="AD204" s="83"/>
      <c r="AE204" s="83"/>
      <c r="AF204" s="83"/>
      <c r="AG204" s="83"/>
    </row>
    <row r="205" spans="1:33" ht="16.5" customHeight="1">
      <c r="A205" s="278" t="s">
        <v>964</v>
      </c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115">
        <f>IF(ISERROR(W202/W197)=TRUE,"",(W202/W197))</f>
        <v>0.5</v>
      </c>
      <c r="X205" s="10"/>
      <c r="AC205" s="10"/>
      <c r="AD205" s="10"/>
      <c r="AE205" s="10"/>
      <c r="AF205" s="10"/>
      <c r="AG205" s="10"/>
    </row>
    <row r="206" spans="1:33" ht="6.75" customHeight="1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82"/>
      <c r="X206" s="10"/>
      <c r="AC206" s="10"/>
      <c r="AD206" s="10"/>
      <c r="AE206" s="10"/>
      <c r="AF206" s="10"/>
      <c r="AG206" s="10"/>
    </row>
    <row r="207" spans="1:33" s="3" customFormat="1" ht="33" customHeight="1">
      <c r="A207" s="279" t="s">
        <v>999</v>
      </c>
      <c r="B207" s="280"/>
      <c r="C207" s="280"/>
      <c r="D207" s="280"/>
      <c r="E207" s="280"/>
      <c r="F207" s="281"/>
      <c r="G207" s="282"/>
      <c r="H207" s="282"/>
      <c r="I207" s="282"/>
      <c r="J207" s="282"/>
      <c r="K207" s="282"/>
      <c r="L207" s="282"/>
      <c r="M207" s="282"/>
      <c r="N207" s="282"/>
      <c r="O207" s="282"/>
      <c r="P207" s="282"/>
      <c r="Q207" s="282"/>
      <c r="R207" s="282"/>
      <c r="S207" s="282"/>
      <c r="T207" s="282"/>
      <c r="U207" s="282"/>
      <c r="V207" s="282"/>
      <c r="W207" s="283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s="3" customFormat="1" ht="5.2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67" customFormat="1" ht="48" customHeight="1">
      <c r="A209" s="259" t="s">
        <v>1012</v>
      </c>
      <c r="B209" s="259"/>
      <c r="C209" s="294" t="s">
        <v>1180</v>
      </c>
      <c r="D209" s="295"/>
      <c r="E209" s="295"/>
      <c r="F209" s="295"/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6"/>
      <c r="X209" s="66"/>
      <c r="Z209" s="66"/>
      <c r="AA209" s="66"/>
      <c r="AB209" s="66"/>
      <c r="AC209" s="66"/>
      <c r="AD209" s="66"/>
      <c r="AE209" s="66"/>
      <c r="AF209" s="66"/>
      <c r="AG209" s="66"/>
    </row>
    <row r="210" spans="1:33" s="3" customFormat="1" ht="6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9" customFormat="1" ht="13.5" customHeight="1">
      <c r="A211" s="297" t="s">
        <v>1007</v>
      </c>
      <c r="B211" s="298"/>
      <c r="C211" s="298"/>
      <c r="D211" s="298"/>
      <c r="E211" s="298"/>
      <c r="F211" s="298"/>
      <c r="G211" s="298"/>
      <c r="H211" s="298"/>
      <c r="I211" s="298"/>
      <c r="J211" s="298"/>
      <c r="K211" s="29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9"/>
      <c r="X211" s="68"/>
      <c r="Z211" s="68"/>
      <c r="AA211" s="68"/>
      <c r="AB211" s="68"/>
      <c r="AC211" s="68"/>
      <c r="AD211" s="68"/>
      <c r="AE211" s="68"/>
      <c r="AF211" s="68"/>
      <c r="AG211" s="68"/>
    </row>
    <row r="212" spans="1:33" s="9" customFormat="1" ht="4.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90"/>
      <c r="X212" s="68"/>
      <c r="Z212" s="68"/>
      <c r="AA212" s="68"/>
      <c r="AB212" s="68"/>
      <c r="AC212" s="68"/>
      <c r="AD212" s="68"/>
      <c r="AE212" s="68"/>
      <c r="AF212" s="68"/>
      <c r="AG212" s="68"/>
    </row>
    <row r="213" spans="1:33" s="3" customFormat="1" ht="30" customHeight="1">
      <c r="A213" s="259" t="s">
        <v>22</v>
      </c>
      <c r="B213" s="259"/>
      <c r="C213" s="293" t="s">
        <v>1181</v>
      </c>
      <c r="D213" s="293"/>
      <c r="E213" s="293"/>
      <c r="F213" s="293"/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  <c r="R213" s="293"/>
      <c r="S213" s="293"/>
      <c r="T213" s="293"/>
      <c r="U213" s="293"/>
      <c r="V213" s="293"/>
      <c r="W213" s="293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3" customFormat="1" ht="3.75" customHeight="1">
      <c r="A214" s="65"/>
      <c r="B214" s="50"/>
      <c r="C214" s="50"/>
      <c r="D214" s="50"/>
      <c r="E214" s="50"/>
      <c r="F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90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27" customHeight="1">
      <c r="A215" s="272" t="s">
        <v>339</v>
      </c>
      <c r="B215" s="274"/>
      <c r="C215" s="103" t="s">
        <v>1157</v>
      </c>
      <c r="D215" s="50"/>
      <c r="E215" s="259" t="s">
        <v>4</v>
      </c>
      <c r="F215" s="259"/>
      <c r="G215" s="293" t="s">
        <v>1156</v>
      </c>
      <c r="H215" s="293"/>
      <c r="I215" s="293"/>
      <c r="J215" s="293"/>
      <c r="K215" s="50"/>
      <c r="L215" s="50"/>
      <c r="M215" s="259" t="s">
        <v>1006</v>
      </c>
      <c r="N215" s="259"/>
      <c r="O215" s="259"/>
      <c r="P215" s="259"/>
      <c r="Q215" s="293" t="s">
        <v>1183</v>
      </c>
      <c r="R215" s="293"/>
      <c r="S215" s="293"/>
      <c r="T215" s="293"/>
      <c r="U215" s="293"/>
      <c r="V215" s="293"/>
      <c r="W215" s="293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5.25" customHeight="1">
      <c r="A216" s="65"/>
      <c r="B216" s="50"/>
      <c r="C216" s="50"/>
      <c r="D216" s="50"/>
      <c r="E216" s="50"/>
      <c r="F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90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27" customHeight="1">
      <c r="A217" s="272" t="s">
        <v>1014</v>
      </c>
      <c r="B217" s="274"/>
      <c r="C217" s="110" t="s">
        <v>1158</v>
      </c>
      <c r="D217" s="50"/>
      <c r="E217" s="272" t="s">
        <v>24</v>
      </c>
      <c r="F217" s="274"/>
      <c r="G217" s="293" t="s">
        <v>1170</v>
      </c>
      <c r="H217" s="293"/>
      <c r="I217" s="293"/>
      <c r="J217" s="293"/>
      <c r="K217" s="50"/>
      <c r="L217" s="50"/>
      <c r="M217" s="259" t="s">
        <v>1015</v>
      </c>
      <c r="N217" s="259"/>
      <c r="O217" s="259"/>
      <c r="P217" s="259"/>
      <c r="Q217" s="293" t="s">
        <v>1160</v>
      </c>
      <c r="R217" s="293"/>
      <c r="S217" s="293"/>
      <c r="T217" s="293"/>
      <c r="U217" s="293"/>
      <c r="V217" s="293"/>
      <c r="W217" s="293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9" customFormat="1" ht="5.2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8"/>
      <c r="X218" s="68"/>
      <c r="Z218" s="68"/>
      <c r="AA218" s="68"/>
      <c r="AB218" s="68"/>
      <c r="AC218" s="68"/>
      <c r="AD218" s="68"/>
      <c r="AE218" s="68"/>
      <c r="AF218" s="68"/>
      <c r="AG218" s="68"/>
    </row>
    <row r="219" spans="1:33" s="9" customFormat="1" ht="15.75" customHeight="1">
      <c r="C219" s="259" t="s">
        <v>1001</v>
      </c>
      <c r="D219" s="259"/>
      <c r="E219" s="259"/>
      <c r="F219" s="259"/>
      <c r="H219" s="50"/>
      <c r="I219" s="50"/>
      <c r="J219" s="50"/>
      <c r="O219" s="259" t="s">
        <v>1004</v>
      </c>
      <c r="P219" s="259"/>
      <c r="Q219" s="259"/>
      <c r="R219" s="259"/>
      <c r="S219" s="259"/>
      <c r="T219" s="259"/>
      <c r="U219" s="259"/>
      <c r="V219" s="259"/>
      <c r="W219" s="90"/>
      <c r="X219" s="68"/>
      <c r="Z219" s="68"/>
      <c r="AA219" s="68"/>
      <c r="AB219" s="68"/>
      <c r="AC219" s="68"/>
      <c r="AD219" s="68"/>
      <c r="AE219" s="68"/>
      <c r="AF219" s="68"/>
      <c r="AG219" s="68"/>
    </row>
    <row r="220" spans="1:33" s="9" customFormat="1" ht="24.75" customHeight="1">
      <c r="A220" s="50"/>
      <c r="B220" s="50"/>
      <c r="C220" s="50">
        <v>10</v>
      </c>
      <c r="D220" s="50"/>
      <c r="E220" s="290">
        <v>2022</v>
      </c>
      <c r="F220" s="290"/>
      <c r="H220" s="50"/>
      <c r="I220" s="50"/>
      <c r="J220" s="50"/>
      <c r="O220" s="200">
        <v>10</v>
      </c>
      <c r="P220" s="200"/>
      <c r="Q220" s="200"/>
      <c r="R220" s="200"/>
      <c r="S220" s="200"/>
      <c r="T220" s="200"/>
      <c r="U220" s="200"/>
      <c r="V220" s="200"/>
      <c r="X220" s="68"/>
      <c r="Z220" s="68"/>
      <c r="AA220" s="68"/>
      <c r="AB220" s="68"/>
      <c r="AC220" s="68"/>
      <c r="AD220" s="68"/>
      <c r="AE220" s="68"/>
      <c r="AF220" s="68"/>
      <c r="AG220" s="68"/>
    </row>
    <row r="221" spans="1:33" s="99" customFormat="1" ht="12" customHeight="1">
      <c r="C221" s="109" t="s">
        <v>1002</v>
      </c>
      <c r="D221" s="100"/>
      <c r="E221" s="291" t="s">
        <v>1003</v>
      </c>
      <c r="F221" s="291"/>
      <c r="G221" s="100"/>
      <c r="I221" s="100"/>
      <c r="J221" s="100"/>
      <c r="K221" s="100"/>
      <c r="L221" s="100"/>
      <c r="M221" s="100"/>
      <c r="N221" s="100"/>
      <c r="O221" s="109"/>
      <c r="P221" s="109"/>
      <c r="Q221" s="109"/>
      <c r="R221" s="109"/>
      <c r="S221" s="109"/>
      <c r="T221" s="109"/>
      <c r="U221" s="109"/>
      <c r="V221" s="109"/>
      <c r="W221" s="101"/>
      <c r="X221" s="102"/>
      <c r="Z221" s="102"/>
      <c r="AA221" s="102"/>
      <c r="AB221" s="102"/>
      <c r="AC221" s="102"/>
      <c r="AD221" s="102"/>
      <c r="AE221" s="102"/>
      <c r="AF221" s="102"/>
      <c r="AG221" s="102"/>
    </row>
    <row r="222" spans="1:33" s="9" customFormat="1" ht="3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90"/>
      <c r="X222" s="68"/>
      <c r="Z222" s="68"/>
      <c r="AA222" s="68"/>
      <c r="AB222" s="68"/>
      <c r="AC222" s="68"/>
      <c r="AD222" s="68"/>
      <c r="AE222" s="68"/>
      <c r="AF222" s="68"/>
      <c r="AG222" s="68"/>
    </row>
    <row r="223" spans="1:33" s="3" customFormat="1" ht="20.25" customHeight="1">
      <c r="A223" s="292" t="s">
        <v>963</v>
      </c>
      <c r="B223" s="292"/>
      <c r="C223" s="292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1"/>
      <c r="Z223" s="1"/>
      <c r="AA223" s="1"/>
      <c r="AB223" s="1"/>
      <c r="AC223" s="1"/>
      <c r="AD223" s="1"/>
      <c r="AE223" s="1"/>
      <c r="AF223" s="1"/>
      <c r="AG223" s="1"/>
    </row>
    <row r="224" spans="1:33" s="3" customFormat="1" ht="15.75" customHeight="1">
      <c r="A224" s="266" t="s">
        <v>25</v>
      </c>
      <c r="B224" s="267"/>
      <c r="C224" s="259" t="s">
        <v>22</v>
      </c>
      <c r="D224" s="259"/>
      <c r="E224" s="270" t="s">
        <v>3</v>
      </c>
      <c r="F224" s="272" t="s">
        <v>329</v>
      </c>
      <c r="G224" s="273"/>
      <c r="H224" s="273"/>
      <c r="I224" s="273"/>
      <c r="J224" s="273"/>
      <c r="K224" s="273"/>
      <c r="L224" s="273"/>
      <c r="M224" s="273"/>
      <c r="N224" s="273"/>
      <c r="O224" s="273"/>
      <c r="P224" s="273"/>
      <c r="Q224" s="273"/>
      <c r="R224" s="273"/>
      <c r="S224" s="273"/>
      <c r="T224" s="274"/>
      <c r="U224" s="104"/>
      <c r="V224" s="191" t="s">
        <v>27</v>
      </c>
      <c r="W224" s="259" t="s">
        <v>1018</v>
      </c>
      <c r="X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268"/>
      <c r="B225" s="269"/>
      <c r="C225" s="259"/>
      <c r="D225" s="259"/>
      <c r="E225" s="271"/>
      <c r="F225" s="275" t="s">
        <v>300</v>
      </c>
      <c r="G225" s="276"/>
      <c r="H225" s="277"/>
      <c r="I225" s="71" t="s">
        <v>28</v>
      </c>
      <c r="J225" s="71" t="s">
        <v>7</v>
      </c>
      <c r="K225" s="71" t="s">
        <v>8</v>
      </c>
      <c r="L225" s="71" t="s">
        <v>9</v>
      </c>
      <c r="M225" s="71" t="s">
        <v>10</v>
      </c>
      <c r="N225" s="71" t="s">
        <v>11</v>
      </c>
      <c r="O225" s="71" t="s">
        <v>12</v>
      </c>
      <c r="P225" s="71" t="s">
        <v>13</v>
      </c>
      <c r="Q225" s="71" t="s">
        <v>14</v>
      </c>
      <c r="R225" s="71" t="s">
        <v>15</v>
      </c>
      <c r="S225" s="71" t="s">
        <v>16</v>
      </c>
      <c r="T225" s="71" t="s">
        <v>17</v>
      </c>
      <c r="U225" s="14"/>
      <c r="V225" s="192"/>
      <c r="W225" s="259"/>
    </row>
    <row r="226" spans="1:33" ht="29.25" customHeight="1">
      <c r="A226" s="261" t="s">
        <v>1</v>
      </c>
      <c r="B226" s="261"/>
      <c r="C226" s="289" t="s">
        <v>1180</v>
      </c>
      <c r="D226" s="289"/>
      <c r="E226" s="111"/>
      <c r="F226" s="195" t="s">
        <v>997</v>
      </c>
      <c r="G226" s="260"/>
      <c r="H226" s="196"/>
      <c r="I226" s="94"/>
      <c r="J226" s="72"/>
      <c r="K226" s="72"/>
      <c r="L226" s="72"/>
      <c r="M226" s="72"/>
      <c r="N226" s="72">
        <v>5</v>
      </c>
      <c r="O226" s="72"/>
      <c r="P226" s="72"/>
      <c r="Q226" s="72"/>
      <c r="R226" s="72"/>
      <c r="S226" s="72"/>
      <c r="T226" s="72">
        <v>5</v>
      </c>
      <c r="U226" s="73"/>
      <c r="V226" s="114">
        <f>IF(SUM(I226:T226)=0,"",SUM(I226:T226))</f>
        <v>10</v>
      </c>
      <c r="W226" s="264" t="str">
        <f>IF($G$217="porcentaje",FIXED(V226/V227*100,2)&amp;"%",IF($G$217="Promedio",V226/V227,IF($G$217="variación porcentual",FIXED(((V226/V227)-1)*100,2)&amp;"%",IF($G$217="OTRAS","CAPTURAR EL RESULTADO DEL INDICADOR"))))</f>
        <v>100.00%</v>
      </c>
      <c r="Y226" s="1"/>
      <c r="AC226" s="10"/>
      <c r="AF226" s="10"/>
      <c r="AG226" s="10"/>
    </row>
    <row r="227" spans="1:33" ht="30" customHeight="1">
      <c r="A227" s="261" t="s">
        <v>2</v>
      </c>
      <c r="B227" s="261"/>
      <c r="C227" s="289" t="s">
        <v>1182</v>
      </c>
      <c r="D227" s="289"/>
      <c r="E227" s="111"/>
      <c r="F227" s="195" t="s">
        <v>998</v>
      </c>
      <c r="G227" s="260"/>
      <c r="H227" s="196"/>
      <c r="I227" s="94"/>
      <c r="J227" s="72"/>
      <c r="K227" s="72"/>
      <c r="L227" s="72"/>
      <c r="M227" s="72"/>
      <c r="N227" s="72">
        <v>5</v>
      </c>
      <c r="O227" s="72"/>
      <c r="P227" s="72"/>
      <c r="Q227" s="72"/>
      <c r="R227" s="72"/>
      <c r="S227" s="72"/>
      <c r="T227" s="72">
        <v>5</v>
      </c>
      <c r="U227" s="72">
        <f>SUM(I227:T227)</f>
        <v>10</v>
      </c>
      <c r="V227" s="114">
        <f>IF(SUM(I227:T227)=0,"",SUM(I227:T227))</f>
        <v>10</v>
      </c>
      <c r="W227" s="264"/>
      <c r="Y227" s="1"/>
      <c r="AA227" s="3"/>
      <c r="AC227" s="10"/>
      <c r="AF227" s="10"/>
      <c r="AG227" s="10"/>
    </row>
    <row r="228" spans="1:33" ht="17.25" customHeight="1">
      <c r="A228" s="265" t="s">
        <v>298</v>
      </c>
      <c r="B228" s="265"/>
      <c r="C228" s="265"/>
      <c r="D228" s="265"/>
      <c r="E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</row>
    <row r="229" spans="1:33" s="3" customFormat="1" ht="15.75" customHeight="1">
      <c r="A229" s="266" t="s">
        <v>25</v>
      </c>
      <c r="B229" s="267"/>
      <c r="C229" s="259" t="s">
        <v>22</v>
      </c>
      <c r="D229" s="259"/>
      <c r="E229" s="270" t="s">
        <v>3</v>
      </c>
      <c r="F229" s="272" t="s">
        <v>329</v>
      </c>
      <c r="G229" s="273"/>
      <c r="H229" s="273"/>
      <c r="I229" s="273"/>
      <c r="J229" s="273"/>
      <c r="K229" s="273"/>
      <c r="L229" s="273"/>
      <c r="M229" s="273"/>
      <c r="N229" s="273"/>
      <c r="O229" s="273"/>
      <c r="P229" s="273"/>
      <c r="Q229" s="273"/>
      <c r="R229" s="273"/>
      <c r="S229" s="273"/>
      <c r="T229" s="274"/>
      <c r="U229" s="104"/>
      <c r="V229" s="191" t="s">
        <v>27</v>
      </c>
      <c r="W229" s="259" t="s">
        <v>332</v>
      </c>
      <c r="X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268"/>
      <c r="B230" s="269"/>
      <c r="C230" s="259"/>
      <c r="D230" s="259"/>
      <c r="E230" s="271"/>
      <c r="F230" s="275" t="s">
        <v>298</v>
      </c>
      <c r="G230" s="276"/>
      <c r="H230" s="277"/>
      <c r="I230" s="71" t="s">
        <v>28</v>
      </c>
      <c r="J230" s="71" t="s">
        <v>7</v>
      </c>
      <c r="K230" s="71" t="s">
        <v>8</v>
      </c>
      <c r="L230" s="71" t="s">
        <v>9</v>
      </c>
      <c r="M230" s="71" t="s">
        <v>10</v>
      </c>
      <c r="N230" s="71" t="s">
        <v>11</v>
      </c>
      <c r="O230" s="71" t="s">
        <v>12</v>
      </c>
      <c r="P230" s="71" t="s">
        <v>13</v>
      </c>
      <c r="Q230" s="71" t="s">
        <v>14</v>
      </c>
      <c r="R230" s="71" t="s">
        <v>15</v>
      </c>
      <c r="S230" s="71" t="s">
        <v>16</v>
      </c>
      <c r="T230" s="71" t="s">
        <v>17</v>
      </c>
      <c r="U230" s="14"/>
      <c r="V230" s="192"/>
      <c r="W230" s="259"/>
    </row>
    <row r="231" spans="1:33" ht="29.25" customHeight="1">
      <c r="A231" s="261" t="s">
        <v>1</v>
      </c>
      <c r="B231" s="261"/>
      <c r="C231" s="262" t="str">
        <f>IF(C226=0,"",C226)</f>
        <v>Espacios deportivos intervenidos</v>
      </c>
      <c r="D231" s="263"/>
      <c r="E231" s="133" t="str">
        <f>IF(E226=0,"",E226)</f>
        <v/>
      </c>
      <c r="F231" s="195" t="s">
        <v>1016</v>
      </c>
      <c r="G231" s="260"/>
      <c r="H231" s="196"/>
      <c r="I231" s="94"/>
      <c r="J231" s="72"/>
      <c r="K231" s="72"/>
      <c r="L231" s="72"/>
      <c r="M231" s="72"/>
      <c r="N231" s="72">
        <v>5</v>
      </c>
      <c r="O231" s="72"/>
      <c r="P231" s="72"/>
      <c r="Q231" s="72"/>
      <c r="R231" s="72"/>
      <c r="S231" s="72"/>
      <c r="T231" s="72"/>
      <c r="U231" s="73"/>
      <c r="V231" s="114">
        <f>IF(SUM(I231:T231)=0,"",SUM(I231:T231))</f>
        <v>5</v>
      </c>
      <c r="W231" s="264" t="str">
        <f>IF($G$217="porcentaje",FIXED(V231/V232*100,2)&amp;"%",IF($G$217="Promedio",V231/V232,IF($G$217="variación porcentual",FIXED(((V231/V232)-1)*100,2)&amp;"%",IF($G$217="OTRAS","CAPTURAR EL RESULTADO DEL INDICADOR"))))</f>
        <v>50.00%</v>
      </c>
      <c r="Y231" s="1"/>
      <c r="AC231" s="10"/>
      <c r="AF231" s="10"/>
      <c r="AG231" s="10"/>
    </row>
    <row r="232" spans="1:33" ht="30" customHeight="1">
      <c r="A232" s="261" t="s">
        <v>2</v>
      </c>
      <c r="B232" s="261"/>
      <c r="C232" s="262" t="str">
        <f>IF(C227=0,"",C227)</f>
        <v>Espacios deportivos totales</v>
      </c>
      <c r="D232" s="263"/>
      <c r="E232" s="133" t="str">
        <f>IF(E227=0,"",E227)</f>
        <v/>
      </c>
      <c r="F232" s="195" t="s">
        <v>1017</v>
      </c>
      <c r="G232" s="260"/>
      <c r="H232" s="196"/>
      <c r="I232" s="94"/>
      <c r="J232" s="72"/>
      <c r="K232" s="72"/>
      <c r="L232" s="72"/>
      <c r="M232" s="72"/>
      <c r="N232" s="72">
        <v>5</v>
      </c>
      <c r="O232" s="72"/>
      <c r="P232" s="72"/>
      <c r="Q232" s="72"/>
      <c r="R232" s="72"/>
      <c r="S232" s="72"/>
      <c r="T232" s="72">
        <v>5</v>
      </c>
      <c r="U232" s="72">
        <f>SUM(I232:T232)</f>
        <v>10</v>
      </c>
      <c r="V232" s="114">
        <f>IF(SUM(I232:T232)=0,"",SUM(I232:T232))</f>
        <v>10</v>
      </c>
      <c r="W232" s="264"/>
      <c r="Y232" s="1"/>
      <c r="AA232" s="3"/>
      <c r="AC232" s="10"/>
      <c r="AF232" s="10"/>
      <c r="AG232" s="10"/>
    </row>
    <row r="233" spans="1:33" s="68" customFormat="1" ht="5.25" customHeight="1">
      <c r="A233" s="74"/>
      <c r="B233" s="74"/>
      <c r="C233" s="74"/>
      <c r="D233" s="75"/>
      <c r="E233" s="75"/>
      <c r="F233" s="76"/>
      <c r="G233" s="76"/>
      <c r="H233" s="76"/>
      <c r="I233" s="77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9"/>
      <c r="V233" s="80"/>
      <c r="W233" s="81"/>
      <c r="X233" s="83"/>
      <c r="Y233" s="9"/>
      <c r="AC233" s="83"/>
      <c r="AD233" s="83"/>
      <c r="AE233" s="83"/>
      <c r="AF233" s="83"/>
      <c r="AG233" s="83"/>
    </row>
    <row r="234" spans="1:33" ht="16.5" customHeight="1">
      <c r="A234" s="278" t="s">
        <v>964</v>
      </c>
      <c r="B234" s="278"/>
      <c r="C234" s="278"/>
      <c r="D234" s="278"/>
      <c r="E234" s="278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115">
        <f>IF(ISERROR(W231/W226)=TRUE,"",(W231/W226))</f>
        <v>0.5</v>
      </c>
      <c r="X234" s="10"/>
      <c r="AC234" s="10"/>
      <c r="AD234" s="10"/>
      <c r="AE234" s="10"/>
      <c r="AF234" s="10"/>
      <c r="AG234" s="10"/>
    </row>
    <row r="235" spans="1:33" ht="6.75" customHeight="1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82"/>
      <c r="X235" s="10"/>
      <c r="AC235" s="10"/>
      <c r="AD235" s="10"/>
      <c r="AE235" s="10"/>
      <c r="AF235" s="10"/>
      <c r="AG235" s="10"/>
    </row>
    <row r="236" spans="1:33" s="3" customFormat="1" ht="33" customHeight="1">
      <c r="A236" s="279" t="s">
        <v>999</v>
      </c>
      <c r="B236" s="280"/>
      <c r="C236" s="280"/>
      <c r="D236" s="280"/>
      <c r="E236" s="280"/>
      <c r="F236" s="281"/>
      <c r="G236" s="282"/>
      <c r="H236" s="282"/>
      <c r="I236" s="282"/>
      <c r="J236" s="282"/>
      <c r="K236" s="282"/>
      <c r="L236" s="282"/>
      <c r="M236" s="282"/>
      <c r="N236" s="282"/>
      <c r="O236" s="282"/>
      <c r="P236" s="282"/>
      <c r="Q236" s="282"/>
      <c r="R236" s="282"/>
      <c r="S236" s="282"/>
      <c r="T236" s="282"/>
      <c r="U236" s="282"/>
      <c r="V236" s="282"/>
      <c r="W236" s="283"/>
      <c r="X236" s="1"/>
      <c r="Z236" s="1"/>
      <c r="AA236" s="1"/>
      <c r="AB236" s="1"/>
      <c r="AC236" s="1"/>
      <c r="AD236" s="1"/>
      <c r="AE236" s="1"/>
      <c r="AF236" s="1"/>
      <c r="AG236" s="1"/>
    </row>
    <row r="237" spans="1:33" s="3" customFormat="1" ht="3.75" customHeight="1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1"/>
      <c r="Z237" s="1"/>
      <c r="AA237" s="1"/>
      <c r="AB237" s="1"/>
      <c r="AC237" s="1"/>
      <c r="AD237" s="1"/>
      <c r="AE237" s="1"/>
      <c r="AF237" s="1"/>
      <c r="AG237" s="1"/>
    </row>
    <row r="238" spans="1:33" ht="26.25" customHeight="1">
      <c r="A238" s="284" t="s">
        <v>338</v>
      </c>
      <c r="B238" s="285"/>
      <c r="C238" s="285"/>
      <c r="D238" s="285"/>
      <c r="E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6"/>
    </row>
    <row r="239" spans="1:33" ht="4.5" customHeight="1">
      <c r="C239" s="9"/>
      <c r="D239" s="9"/>
      <c r="E239" s="9"/>
      <c r="F239" s="9"/>
      <c r="G239" s="9"/>
      <c r="H239" s="9"/>
      <c r="I239" s="9"/>
    </row>
    <row r="240" spans="1:33" ht="19.5" customHeight="1">
      <c r="A240" s="287" t="s">
        <v>29</v>
      </c>
      <c r="B240" s="259" t="s">
        <v>30</v>
      </c>
      <c r="C240" s="259"/>
      <c r="D240" s="259"/>
      <c r="E240" s="259" t="s">
        <v>3</v>
      </c>
      <c r="F240" s="272" t="s">
        <v>26</v>
      </c>
      <c r="G240" s="273"/>
      <c r="H240" s="273"/>
      <c r="I240" s="273"/>
      <c r="J240" s="273"/>
      <c r="K240" s="273"/>
      <c r="L240" s="273"/>
      <c r="M240" s="273"/>
      <c r="N240" s="273"/>
      <c r="O240" s="273"/>
      <c r="P240" s="273"/>
      <c r="Q240" s="273"/>
      <c r="R240" s="273"/>
      <c r="S240" s="273"/>
      <c r="T240" s="274"/>
      <c r="U240" s="104"/>
      <c r="V240" s="259" t="s">
        <v>27</v>
      </c>
      <c r="W240" s="259" t="s">
        <v>301</v>
      </c>
    </row>
    <row r="241" spans="1:23" ht="25.5" customHeight="1">
      <c r="A241" s="288"/>
      <c r="B241" s="259"/>
      <c r="C241" s="259"/>
      <c r="D241" s="259"/>
      <c r="E241" s="259"/>
      <c r="F241" s="195" t="s">
        <v>299</v>
      </c>
      <c r="G241" s="260"/>
      <c r="H241" s="196"/>
      <c r="I241" s="13" t="s">
        <v>28</v>
      </c>
      <c r="J241" s="13" t="s">
        <v>7</v>
      </c>
      <c r="K241" s="13" t="s">
        <v>8</v>
      </c>
      <c r="L241" s="13" t="s">
        <v>9</v>
      </c>
      <c r="M241" s="13" t="s">
        <v>10</v>
      </c>
      <c r="N241" s="13" t="s">
        <v>11</v>
      </c>
      <c r="O241" s="13" t="s">
        <v>12</v>
      </c>
      <c r="P241" s="13" t="s">
        <v>13</v>
      </c>
      <c r="Q241" s="13" t="s">
        <v>14</v>
      </c>
      <c r="R241" s="13" t="s">
        <v>15</v>
      </c>
      <c r="S241" s="13" t="s">
        <v>16</v>
      </c>
      <c r="T241" s="13" t="s">
        <v>17</v>
      </c>
      <c r="U241" s="13"/>
      <c r="V241" s="259"/>
      <c r="W241" s="259"/>
    </row>
    <row r="242" spans="1:23" ht="18.75" customHeight="1">
      <c r="A242" s="257" t="s">
        <v>31</v>
      </c>
      <c r="B242" s="258">
        <v>1</v>
      </c>
      <c r="C242" s="235" t="s">
        <v>1081</v>
      </c>
      <c r="D242" s="236"/>
      <c r="E242" s="239" t="s">
        <v>1084</v>
      </c>
      <c r="F242" s="240" t="s">
        <v>300</v>
      </c>
      <c r="G242" s="241"/>
      <c r="H242" s="242"/>
      <c r="I242" s="95"/>
      <c r="J242" s="95"/>
      <c r="K242" s="95">
        <v>1</v>
      </c>
      <c r="L242" s="95"/>
      <c r="M242" s="95"/>
      <c r="N242" s="95"/>
      <c r="O242" s="95"/>
      <c r="P242" s="95"/>
      <c r="Q242" s="95">
        <v>1</v>
      </c>
      <c r="R242" s="95"/>
      <c r="S242" s="95"/>
      <c r="T242" s="95">
        <v>1</v>
      </c>
      <c r="U242" s="96"/>
      <c r="V242" s="116">
        <f t="shared" ref="V242:V252" si="1">SUM(I242:T242)</f>
        <v>3</v>
      </c>
      <c r="W242" s="243">
        <f>IF(V242=0,"-",V243/V242)</f>
        <v>0.33333333333333331</v>
      </c>
    </row>
    <row r="243" spans="1:23" ht="18.75" customHeight="1">
      <c r="A243" s="257"/>
      <c r="B243" s="258"/>
      <c r="C243" s="237"/>
      <c r="D243" s="238"/>
      <c r="E243" s="239"/>
      <c r="F243" s="244" t="s">
        <v>298</v>
      </c>
      <c r="G243" s="245"/>
      <c r="H243" s="246"/>
      <c r="I243" s="19"/>
      <c r="J243" s="19"/>
      <c r="K243" s="19">
        <v>1</v>
      </c>
      <c r="L243" s="19"/>
      <c r="M243" s="19"/>
      <c r="N243" s="19"/>
      <c r="O243" s="19"/>
      <c r="P243" s="19"/>
      <c r="Q243" s="19"/>
      <c r="R243" s="19"/>
      <c r="S243" s="19"/>
      <c r="T243" s="19"/>
      <c r="U243" s="20"/>
      <c r="V243" s="116">
        <f t="shared" si="1"/>
        <v>1</v>
      </c>
      <c r="W243" s="243"/>
    </row>
    <row r="244" spans="1:23" ht="18.75" customHeight="1">
      <c r="A244" s="257"/>
      <c r="B244" s="258">
        <v>2</v>
      </c>
      <c r="C244" s="235" t="s">
        <v>1082</v>
      </c>
      <c r="D244" s="236"/>
      <c r="E244" s="239" t="s">
        <v>1085</v>
      </c>
      <c r="F244" s="240" t="s">
        <v>300</v>
      </c>
      <c r="G244" s="241"/>
      <c r="H244" s="242"/>
      <c r="I244" s="95"/>
      <c r="J244" s="95"/>
      <c r="K244" s="95"/>
      <c r="L244" s="95"/>
      <c r="M244" s="95"/>
      <c r="N244" s="95">
        <v>1</v>
      </c>
      <c r="O244" s="95"/>
      <c r="P244" s="95"/>
      <c r="Q244" s="95">
        <v>1</v>
      </c>
      <c r="R244" s="95"/>
      <c r="S244" s="95"/>
      <c r="T244" s="95">
        <v>1</v>
      </c>
      <c r="U244" s="96"/>
      <c r="V244" s="116">
        <f t="shared" si="1"/>
        <v>3</v>
      </c>
      <c r="W244" s="243">
        <f>IF(V244=0,"-",V245/V244)</f>
        <v>0.33333333333333331</v>
      </c>
    </row>
    <row r="245" spans="1:23" ht="18.75" customHeight="1">
      <c r="A245" s="257"/>
      <c r="B245" s="258"/>
      <c r="C245" s="237"/>
      <c r="D245" s="238"/>
      <c r="E245" s="239"/>
      <c r="F245" s="244" t="s">
        <v>298</v>
      </c>
      <c r="G245" s="245"/>
      <c r="H245" s="246"/>
      <c r="I245" s="19"/>
      <c r="J245" s="19"/>
      <c r="K245" s="19"/>
      <c r="L245" s="19"/>
      <c r="M245" s="19"/>
      <c r="N245" s="19">
        <v>1</v>
      </c>
      <c r="O245" s="19"/>
      <c r="P245" s="19"/>
      <c r="Q245" s="19"/>
      <c r="R245" s="19"/>
      <c r="S245" s="19"/>
      <c r="T245" s="19"/>
      <c r="U245" s="20"/>
      <c r="V245" s="116">
        <f t="shared" si="1"/>
        <v>1</v>
      </c>
      <c r="W245" s="243"/>
    </row>
    <row r="246" spans="1:23" ht="18.75" customHeight="1">
      <c r="A246" s="257"/>
      <c r="B246" s="258">
        <v>3</v>
      </c>
      <c r="C246" s="235" t="s">
        <v>1087</v>
      </c>
      <c r="D246" s="236"/>
      <c r="E246" s="239" t="s">
        <v>1086</v>
      </c>
      <c r="F246" s="240" t="s">
        <v>300</v>
      </c>
      <c r="G246" s="241"/>
      <c r="H246" s="242"/>
      <c r="I246" s="95"/>
      <c r="J246" s="95"/>
      <c r="K246" s="95">
        <v>1</v>
      </c>
      <c r="L246" s="95"/>
      <c r="M246" s="95"/>
      <c r="N246" s="95"/>
      <c r="O246" s="95"/>
      <c r="P246" s="95"/>
      <c r="Q246" s="95"/>
      <c r="R246" s="95"/>
      <c r="S246" s="95"/>
      <c r="T246" s="95"/>
      <c r="U246" s="96"/>
      <c r="V246" s="116">
        <f t="shared" si="1"/>
        <v>1</v>
      </c>
      <c r="W246" s="243">
        <f t="shared" ref="W246" si="2">IF(V246=0,"-",V247/V246)</f>
        <v>1</v>
      </c>
    </row>
    <row r="247" spans="1:23" ht="18.75" customHeight="1">
      <c r="A247" s="257"/>
      <c r="B247" s="258"/>
      <c r="C247" s="237"/>
      <c r="D247" s="238"/>
      <c r="E247" s="239"/>
      <c r="F247" s="244" t="s">
        <v>298</v>
      </c>
      <c r="G247" s="245"/>
      <c r="H247" s="246"/>
      <c r="I247" s="19"/>
      <c r="J247" s="19"/>
      <c r="K247" s="19">
        <v>1</v>
      </c>
      <c r="L247" s="19"/>
      <c r="M247" s="19"/>
      <c r="N247" s="19"/>
      <c r="O247" s="19"/>
      <c r="P247" s="19"/>
      <c r="Q247" s="19"/>
      <c r="R247" s="19"/>
      <c r="S247" s="19"/>
      <c r="T247" s="19"/>
      <c r="U247" s="20"/>
      <c r="V247" s="116">
        <f t="shared" si="1"/>
        <v>1</v>
      </c>
      <c r="W247" s="243"/>
    </row>
    <row r="248" spans="1:23" ht="18.75" customHeight="1">
      <c r="A248" s="257"/>
      <c r="B248" s="258">
        <v>4</v>
      </c>
      <c r="C248" s="235" t="s">
        <v>1083</v>
      </c>
      <c r="D248" s="236"/>
      <c r="E248" s="239" t="s">
        <v>1088</v>
      </c>
      <c r="F248" s="240" t="s">
        <v>300</v>
      </c>
      <c r="G248" s="241"/>
      <c r="H248" s="242"/>
      <c r="I248" s="95"/>
      <c r="J248" s="95"/>
      <c r="K248" s="95"/>
      <c r="L248" s="95"/>
      <c r="M248" s="95"/>
      <c r="N248" s="95">
        <v>1</v>
      </c>
      <c r="O248" s="95"/>
      <c r="P248" s="95"/>
      <c r="Q248" s="95">
        <v>1</v>
      </c>
      <c r="R248" s="95"/>
      <c r="S248" s="95"/>
      <c r="T248" s="95">
        <v>1</v>
      </c>
      <c r="U248" s="96"/>
      <c r="V248" s="116">
        <f t="shared" si="1"/>
        <v>3</v>
      </c>
      <c r="W248" s="243">
        <f t="shared" ref="W248" si="3">IF(V248=0,"-",V249/V248)</f>
        <v>0.33333333333333331</v>
      </c>
    </row>
    <row r="249" spans="1:23" ht="18.75" customHeight="1">
      <c r="A249" s="257"/>
      <c r="B249" s="258"/>
      <c r="C249" s="237"/>
      <c r="D249" s="238"/>
      <c r="E249" s="239"/>
      <c r="F249" s="244" t="s">
        <v>298</v>
      </c>
      <c r="G249" s="245"/>
      <c r="H249" s="246"/>
      <c r="I249" s="19"/>
      <c r="J249" s="19"/>
      <c r="K249" s="19"/>
      <c r="L249" s="19"/>
      <c r="M249" s="19"/>
      <c r="N249" s="19">
        <v>1</v>
      </c>
      <c r="O249" s="19"/>
      <c r="P249" s="19"/>
      <c r="Q249" s="19"/>
      <c r="R249" s="19"/>
      <c r="S249" s="19"/>
      <c r="T249" s="19"/>
      <c r="U249" s="20"/>
      <c r="V249" s="116">
        <f t="shared" si="1"/>
        <v>1</v>
      </c>
      <c r="W249" s="243"/>
    </row>
    <row r="250" spans="1:23" ht="18.75" customHeight="1">
      <c r="A250" s="257" t="s">
        <v>32</v>
      </c>
      <c r="B250" s="258">
        <v>1</v>
      </c>
      <c r="C250" s="235" t="s">
        <v>1089</v>
      </c>
      <c r="D250" s="236"/>
      <c r="E250" s="239" t="s">
        <v>1098</v>
      </c>
      <c r="F250" s="240" t="s">
        <v>300</v>
      </c>
      <c r="G250" s="241"/>
      <c r="H250" s="242"/>
      <c r="I250" s="95"/>
      <c r="J250" s="95"/>
      <c r="K250" s="95">
        <v>2</v>
      </c>
      <c r="L250" s="95"/>
      <c r="M250" s="95"/>
      <c r="N250" s="95">
        <v>3</v>
      </c>
      <c r="O250" s="95"/>
      <c r="P250" s="95"/>
      <c r="Q250" s="95">
        <v>3</v>
      </c>
      <c r="R250" s="95"/>
      <c r="S250" s="95"/>
      <c r="T250" s="95">
        <v>2</v>
      </c>
      <c r="U250" s="96"/>
      <c r="V250" s="116">
        <f t="shared" si="1"/>
        <v>10</v>
      </c>
      <c r="W250" s="243">
        <f t="shared" ref="W250" si="4">IF(V250=0,"-",V251/V250)</f>
        <v>0.5</v>
      </c>
    </row>
    <row r="251" spans="1:23" ht="18.75" customHeight="1">
      <c r="A251" s="257"/>
      <c r="B251" s="258"/>
      <c r="C251" s="237"/>
      <c r="D251" s="238"/>
      <c r="E251" s="239"/>
      <c r="F251" s="244" t="s">
        <v>298</v>
      </c>
      <c r="G251" s="245"/>
      <c r="H251" s="246"/>
      <c r="I251" s="19"/>
      <c r="J251" s="19"/>
      <c r="K251" s="19">
        <v>2</v>
      </c>
      <c r="L251" s="19"/>
      <c r="M251" s="19"/>
      <c r="N251" s="19">
        <v>3</v>
      </c>
      <c r="O251" s="19"/>
      <c r="P251" s="19"/>
      <c r="Q251" s="19"/>
      <c r="R251" s="19"/>
      <c r="S251" s="19"/>
      <c r="T251" s="19"/>
      <c r="U251" s="20"/>
      <c r="V251" s="116">
        <f t="shared" si="1"/>
        <v>5</v>
      </c>
      <c r="W251" s="243"/>
    </row>
    <row r="252" spans="1:23" ht="18.75" customHeight="1">
      <c r="A252" s="257"/>
      <c r="B252" s="250">
        <v>2</v>
      </c>
      <c r="C252" s="235" t="s">
        <v>1090</v>
      </c>
      <c r="D252" s="236"/>
      <c r="E252" s="239" t="s">
        <v>1099</v>
      </c>
      <c r="F252" s="240" t="s">
        <v>300</v>
      </c>
      <c r="G252" s="241"/>
      <c r="H252" s="242"/>
      <c r="I252" s="95"/>
      <c r="J252" s="95"/>
      <c r="K252" s="95">
        <v>3</v>
      </c>
      <c r="L252" s="95"/>
      <c r="M252" s="95"/>
      <c r="N252" s="95">
        <v>3</v>
      </c>
      <c r="O252" s="95"/>
      <c r="P252" s="95"/>
      <c r="Q252" s="95">
        <v>2</v>
      </c>
      <c r="R252" s="95"/>
      <c r="S252" s="95"/>
      <c r="T252" s="95">
        <v>2</v>
      </c>
      <c r="U252" s="96"/>
      <c r="V252" s="116">
        <f t="shared" si="1"/>
        <v>10</v>
      </c>
      <c r="W252" s="243">
        <f>IF(V252=0,"-",V253/V252)</f>
        <v>0.6</v>
      </c>
    </row>
    <row r="253" spans="1:23" ht="18.75" customHeight="1">
      <c r="A253" s="257"/>
      <c r="B253" s="250"/>
      <c r="C253" s="237"/>
      <c r="D253" s="238"/>
      <c r="E253" s="239"/>
      <c r="F253" s="244" t="s">
        <v>298</v>
      </c>
      <c r="G253" s="245"/>
      <c r="H253" s="246"/>
      <c r="I253" s="19"/>
      <c r="J253" s="19"/>
      <c r="K253" s="19">
        <v>3</v>
      </c>
      <c r="L253" s="19"/>
      <c r="M253" s="19"/>
      <c r="N253" s="19">
        <v>3</v>
      </c>
      <c r="O253" s="19"/>
      <c r="P253" s="19"/>
      <c r="Q253" s="19"/>
      <c r="R253" s="19"/>
      <c r="S253" s="19"/>
      <c r="T253" s="19"/>
      <c r="U253" s="20"/>
      <c r="V253" s="116">
        <f t="shared" ref="V253:V261" si="5">SUM(I253:T253)</f>
        <v>6</v>
      </c>
      <c r="W253" s="243"/>
    </row>
    <row r="254" spans="1:23" ht="18.75" customHeight="1">
      <c r="A254" s="257"/>
      <c r="B254" s="250">
        <v>3</v>
      </c>
      <c r="C254" s="235" t="s">
        <v>1091</v>
      </c>
      <c r="D254" s="236"/>
      <c r="E254" s="239" t="s">
        <v>1098</v>
      </c>
      <c r="F254" s="240" t="s">
        <v>300</v>
      </c>
      <c r="G254" s="241"/>
      <c r="H254" s="242"/>
      <c r="I254" s="95"/>
      <c r="J254" s="95"/>
      <c r="K254" s="95">
        <v>1</v>
      </c>
      <c r="L254" s="95"/>
      <c r="M254" s="95"/>
      <c r="N254" s="95">
        <v>1</v>
      </c>
      <c r="O254" s="95"/>
      <c r="P254" s="95"/>
      <c r="Q254" s="95">
        <v>2</v>
      </c>
      <c r="R254" s="95"/>
      <c r="S254" s="95"/>
      <c r="T254" s="95">
        <v>1</v>
      </c>
      <c r="U254" s="96"/>
      <c r="V254" s="116">
        <f t="shared" si="5"/>
        <v>5</v>
      </c>
      <c r="W254" s="243">
        <f>IF(V254=0,"-",V255/V254)</f>
        <v>0.4</v>
      </c>
    </row>
    <row r="255" spans="1:23" ht="18.75" customHeight="1">
      <c r="A255" s="257"/>
      <c r="B255" s="250"/>
      <c r="C255" s="237"/>
      <c r="D255" s="238"/>
      <c r="E255" s="239"/>
      <c r="F255" s="244" t="s">
        <v>298</v>
      </c>
      <c r="G255" s="245"/>
      <c r="H255" s="246"/>
      <c r="I255" s="19"/>
      <c r="J255" s="19"/>
      <c r="K255" s="19">
        <v>1</v>
      </c>
      <c r="L255" s="19"/>
      <c r="M255" s="19"/>
      <c r="N255" s="19">
        <v>1</v>
      </c>
      <c r="O255" s="19"/>
      <c r="P255" s="19"/>
      <c r="Q255" s="19"/>
      <c r="R255" s="19"/>
      <c r="S255" s="19"/>
      <c r="T255" s="19"/>
      <c r="U255" s="20"/>
      <c r="V255" s="116">
        <f t="shared" si="5"/>
        <v>2</v>
      </c>
      <c r="W255" s="243"/>
    </row>
    <row r="256" spans="1:23" ht="18.75" customHeight="1">
      <c r="A256" s="257"/>
      <c r="B256" s="250">
        <v>4</v>
      </c>
      <c r="C256" s="235" t="s">
        <v>1092</v>
      </c>
      <c r="D256" s="236"/>
      <c r="E256" s="239" t="s">
        <v>1100</v>
      </c>
      <c r="F256" s="240" t="s">
        <v>300</v>
      </c>
      <c r="G256" s="241"/>
      <c r="H256" s="242"/>
      <c r="I256" s="95"/>
      <c r="J256" s="95"/>
      <c r="K256" s="95">
        <v>1</v>
      </c>
      <c r="L256" s="95"/>
      <c r="M256" s="95"/>
      <c r="N256" s="95">
        <v>1</v>
      </c>
      <c r="O256" s="95"/>
      <c r="P256" s="95"/>
      <c r="Q256" s="95">
        <v>1</v>
      </c>
      <c r="R256" s="95"/>
      <c r="S256" s="95"/>
      <c r="T256" s="95">
        <v>1</v>
      </c>
      <c r="U256" s="96"/>
      <c r="V256" s="116">
        <f t="shared" si="5"/>
        <v>4</v>
      </c>
      <c r="W256" s="243">
        <f>IF(V256=0,"-",V257/V256)</f>
        <v>0.5</v>
      </c>
    </row>
    <row r="257" spans="1:25" ht="18.75" customHeight="1">
      <c r="A257" s="257"/>
      <c r="B257" s="250"/>
      <c r="C257" s="237"/>
      <c r="D257" s="238"/>
      <c r="E257" s="239"/>
      <c r="F257" s="244" t="s">
        <v>298</v>
      </c>
      <c r="G257" s="245"/>
      <c r="H257" s="246"/>
      <c r="I257" s="19"/>
      <c r="J257" s="19"/>
      <c r="K257" s="19">
        <v>1</v>
      </c>
      <c r="L257" s="19"/>
      <c r="M257" s="19"/>
      <c r="N257" s="19">
        <v>1</v>
      </c>
      <c r="O257" s="19"/>
      <c r="P257" s="19"/>
      <c r="Q257" s="19"/>
      <c r="R257" s="19"/>
      <c r="S257" s="19"/>
      <c r="T257" s="19"/>
      <c r="U257" s="20"/>
      <c r="V257" s="116">
        <f t="shared" si="5"/>
        <v>2</v>
      </c>
      <c r="W257" s="243"/>
    </row>
    <row r="258" spans="1:25" ht="18.75" customHeight="1">
      <c r="A258" s="257"/>
      <c r="B258" s="250">
        <v>5</v>
      </c>
      <c r="C258" s="235" t="s">
        <v>1093</v>
      </c>
      <c r="D258" s="236"/>
      <c r="E258" s="239" t="s">
        <v>1100</v>
      </c>
      <c r="F258" s="240" t="s">
        <v>300</v>
      </c>
      <c r="G258" s="241"/>
      <c r="H258" s="242"/>
      <c r="I258" s="95"/>
      <c r="J258" s="95"/>
      <c r="K258" s="95">
        <v>4</v>
      </c>
      <c r="L258" s="95"/>
      <c r="M258" s="95"/>
      <c r="N258" s="95">
        <v>4</v>
      </c>
      <c r="O258" s="95"/>
      <c r="P258" s="95"/>
      <c r="Q258" s="95">
        <v>4</v>
      </c>
      <c r="R258" s="95"/>
      <c r="S258" s="95"/>
      <c r="T258" s="95">
        <v>4</v>
      </c>
      <c r="U258" s="96"/>
      <c r="V258" s="116">
        <f t="shared" si="5"/>
        <v>16</v>
      </c>
      <c r="W258" s="243">
        <f>IF(V258=0,"-",V259/V258)</f>
        <v>0.5</v>
      </c>
    </row>
    <row r="259" spans="1:25" ht="18.75" customHeight="1">
      <c r="A259" s="257"/>
      <c r="B259" s="250"/>
      <c r="C259" s="237"/>
      <c r="D259" s="238"/>
      <c r="E259" s="239"/>
      <c r="F259" s="244" t="s">
        <v>298</v>
      </c>
      <c r="G259" s="245"/>
      <c r="H259" s="246"/>
      <c r="I259" s="19"/>
      <c r="J259" s="19"/>
      <c r="K259" s="19">
        <v>4</v>
      </c>
      <c r="L259" s="19"/>
      <c r="M259" s="19"/>
      <c r="N259" s="19">
        <v>4</v>
      </c>
      <c r="O259" s="19"/>
      <c r="P259" s="19"/>
      <c r="Q259" s="19"/>
      <c r="R259" s="19"/>
      <c r="S259" s="19"/>
      <c r="T259" s="19"/>
      <c r="U259" s="20"/>
      <c r="V259" s="116">
        <f t="shared" si="5"/>
        <v>8</v>
      </c>
      <c r="W259" s="243"/>
    </row>
    <row r="260" spans="1:25" ht="18.75" customHeight="1">
      <c r="A260" s="257"/>
      <c r="B260" s="250">
        <v>6</v>
      </c>
      <c r="C260" s="235" t="s">
        <v>1094</v>
      </c>
      <c r="D260" s="236"/>
      <c r="E260" s="239" t="s">
        <v>1101</v>
      </c>
      <c r="F260" s="240" t="s">
        <v>300</v>
      </c>
      <c r="G260" s="241"/>
      <c r="H260" s="242"/>
      <c r="I260" s="95"/>
      <c r="J260" s="95"/>
      <c r="K260" s="95">
        <v>1</v>
      </c>
      <c r="L260" s="95"/>
      <c r="M260" s="95"/>
      <c r="N260" s="95"/>
      <c r="O260" s="95"/>
      <c r="P260" s="95"/>
      <c r="Q260" s="95">
        <v>1</v>
      </c>
      <c r="R260" s="95"/>
      <c r="S260" s="95"/>
      <c r="T260" s="95">
        <v>1</v>
      </c>
      <c r="U260" s="96"/>
      <c r="V260" s="116">
        <f t="shared" si="5"/>
        <v>3</v>
      </c>
      <c r="W260" s="243">
        <f>IF(V260=0,"-",V261/V260)</f>
        <v>0.33333333333333331</v>
      </c>
    </row>
    <row r="261" spans="1:25" ht="18.75" customHeight="1">
      <c r="A261" s="257"/>
      <c r="B261" s="250"/>
      <c r="C261" s="237"/>
      <c r="D261" s="238"/>
      <c r="E261" s="239"/>
      <c r="F261" s="244" t="s">
        <v>298</v>
      </c>
      <c r="G261" s="245"/>
      <c r="H261" s="246"/>
      <c r="I261" s="19"/>
      <c r="J261" s="19"/>
      <c r="K261" s="19">
        <v>1</v>
      </c>
      <c r="L261" s="19"/>
      <c r="M261" s="19"/>
      <c r="N261" s="19"/>
      <c r="O261" s="19"/>
      <c r="P261" s="19"/>
      <c r="Q261" s="19"/>
      <c r="R261" s="19"/>
      <c r="S261" s="19"/>
      <c r="T261" s="19"/>
      <c r="U261" s="20"/>
      <c r="V261" s="116">
        <f t="shared" si="5"/>
        <v>1</v>
      </c>
      <c r="W261" s="243"/>
    </row>
    <row r="262" spans="1:25" ht="18.75" customHeight="1">
      <c r="A262" s="257"/>
      <c r="B262" s="250">
        <v>7</v>
      </c>
      <c r="C262" s="235" t="s">
        <v>1095</v>
      </c>
      <c r="D262" s="236"/>
      <c r="E262" s="239" t="s">
        <v>1101</v>
      </c>
      <c r="F262" s="240" t="s">
        <v>300</v>
      </c>
      <c r="G262" s="241"/>
      <c r="H262" s="242"/>
      <c r="I262" s="95"/>
      <c r="J262" s="95"/>
      <c r="K262" s="95">
        <v>1</v>
      </c>
      <c r="L262" s="95"/>
      <c r="M262" s="95"/>
      <c r="N262" s="95">
        <v>2</v>
      </c>
      <c r="O262" s="95"/>
      <c r="P262" s="95"/>
      <c r="Q262" s="95">
        <v>1</v>
      </c>
      <c r="R262" s="95"/>
      <c r="S262" s="95"/>
      <c r="T262" s="95"/>
      <c r="U262" s="96"/>
      <c r="V262" s="116">
        <f>SUM(I262:T262)</f>
        <v>4</v>
      </c>
      <c r="W262" s="243">
        <f>IF(V262=0,"-",V263/V262)</f>
        <v>0.75</v>
      </c>
    </row>
    <row r="263" spans="1:25" ht="18.75" customHeight="1">
      <c r="A263" s="257"/>
      <c r="B263" s="250"/>
      <c r="C263" s="237"/>
      <c r="D263" s="238"/>
      <c r="E263" s="239"/>
      <c r="F263" s="244" t="s">
        <v>298</v>
      </c>
      <c r="G263" s="245"/>
      <c r="H263" s="246"/>
      <c r="I263" s="19"/>
      <c r="J263" s="19"/>
      <c r="K263" s="19">
        <v>1</v>
      </c>
      <c r="L263" s="19"/>
      <c r="M263" s="19"/>
      <c r="N263" s="19">
        <v>2</v>
      </c>
      <c r="O263" s="19"/>
      <c r="P263" s="19"/>
      <c r="Q263" s="19"/>
      <c r="R263" s="19"/>
      <c r="S263" s="19"/>
      <c r="T263" s="19"/>
      <c r="U263" s="20"/>
      <c r="V263" s="116">
        <f t="shared" ref="V263:V303" si="6">SUM(I263:T263)</f>
        <v>3</v>
      </c>
      <c r="W263" s="243"/>
    </row>
    <row r="264" spans="1:25" ht="18.75" customHeight="1">
      <c r="A264" s="257"/>
      <c r="B264" s="250">
        <v>8</v>
      </c>
      <c r="C264" s="235" t="s">
        <v>1096</v>
      </c>
      <c r="D264" s="236"/>
      <c r="E264" s="239" t="s">
        <v>1102</v>
      </c>
      <c r="F264" s="240" t="s">
        <v>300</v>
      </c>
      <c r="G264" s="241"/>
      <c r="H264" s="242"/>
      <c r="I264" s="95"/>
      <c r="J264" s="95"/>
      <c r="K264" s="95"/>
      <c r="L264" s="95"/>
      <c r="M264" s="95"/>
      <c r="N264" s="95">
        <v>1</v>
      </c>
      <c r="O264" s="95"/>
      <c r="P264" s="95"/>
      <c r="Q264" s="95">
        <v>2</v>
      </c>
      <c r="R264" s="95"/>
      <c r="S264" s="95"/>
      <c r="T264" s="95"/>
      <c r="U264" s="96"/>
      <c r="V264" s="116">
        <f t="shared" si="6"/>
        <v>3</v>
      </c>
      <c r="W264" s="243">
        <f>IF(V264=0,"-",V265/V264)</f>
        <v>0.33333333333333331</v>
      </c>
    </row>
    <row r="265" spans="1:25" ht="18.75" customHeight="1">
      <c r="A265" s="257"/>
      <c r="B265" s="250"/>
      <c r="C265" s="237"/>
      <c r="D265" s="238"/>
      <c r="E265" s="239"/>
      <c r="F265" s="244" t="s">
        <v>298</v>
      </c>
      <c r="G265" s="245"/>
      <c r="H265" s="246"/>
      <c r="I265" s="19"/>
      <c r="J265" s="19"/>
      <c r="K265" s="19"/>
      <c r="L265" s="19"/>
      <c r="M265" s="19"/>
      <c r="N265" s="19">
        <v>1</v>
      </c>
      <c r="O265" s="19"/>
      <c r="P265" s="19"/>
      <c r="Q265" s="19"/>
      <c r="R265" s="19"/>
      <c r="S265" s="19"/>
      <c r="T265" s="19"/>
      <c r="U265" s="20"/>
      <c r="V265" s="116">
        <f t="shared" si="6"/>
        <v>1</v>
      </c>
      <c r="W265" s="243"/>
    </row>
    <row r="266" spans="1:25" ht="18.75" customHeight="1">
      <c r="A266" s="257"/>
      <c r="B266" s="250">
        <v>9</v>
      </c>
      <c r="C266" s="235" t="s">
        <v>1097</v>
      </c>
      <c r="D266" s="236"/>
      <c r="E266" s="239" t="s">
        <v>1102</v>
      </c>
      <c r="F266" s="240" t="s">
        <v>300</v>
      </c>
      <c r="G266" s="241"/>
      <c r="H266" s="242"/>
      <c r="I266" s="95"/>
      <c r="J266" s="95"/>
      <c r="K266" s="95"/>
      <c r="L266" s="95"/>
      <c r="M266" s="95"/>
      <c r="N266" s="95">
        <v>1</v>
      </c>
      <c r="O266" s="95"/>
      <c r="P266" s="95"/>
      <c r="Q266" s="95">
        <v>1</v>
      </c>
      <c r="R266" s="95"/>
      <c r="S266" s="95"/>
      <c r="T266" s="95">
        <v>1</v>
      </c>
      <c r="U266" s="96"/>
      <c r="V266" s="116">
        <f t="shared" si="6"/>
        <v>3</v>
      </c>
      <c r="W266" s="243">
        <f>IF(V266=0,"-",V267/V266)</f>
        <v>0.33333333333333331</v>
      </c>
    </row>
    <row r="267" spans="1:25" ht="18.75" customHeight="1">
      <c r="A267" s="257"/>
      <c r="B267" s="250"/>
      <c r="C267" s="237"/>
      <c r="D267" s="238"/>
      <c r="E267" s="239"/>
      <c r="F267" s="244" t="s">
        <v>298</v>
      </c>
      <c r="G267" s="245"/>
      <c r="H267" s="246"/>
      <c r="I267" s="19"/>
      <c r="J267" s="19"/>
      <c r="K267" s="19"/>
      <c r="L267" s="19"/>
      <c r="M267" s="19"/>
      <c r="N267" s="19">
        <v>1</v>
      </c>
      <c r="O267" s="19"/>
      <c r="P267" s="19"/>
      <c r="Q267" s="19"/>
      <c r="R267" s="19"/>
      <c r="S267" s="19"/>
      <c r="T267" s="19"/>
      <c r="U267" s="20"/>
      <c r="V267" s="116">
        <f t="shared" si="6"/>
        <v>1</v>
      </c>
      <c r="W267" s="243"/>
    </row>
    <row r="268" spans="1:25" ht="21.75" customHeight="1">
      <c r="A268" s="247" t="s">
        <v>304</v>
      </c>
      <c r="B268" s="250">
        <v>1</v>
      </c>
      <c r="C268" s="235" t="s">
        <v>1103</v>
      </c>
      <c r="D268" s="236"/>
      <c r="E268" s="239" t="s">
        <v>1120</v>
      </c>
      <c r="F268" s="240" t="s">
        <v>300</v>
      </c>
      <c r="G268" s="241"/>
      <c r="H268" s="242"/>
      <c r="I268" s="95"/>
      <c r="J268" s="95"/>
      <c r="K268" s="95">
        <v>1</v>
      </c>
      <c r="L268" s="95"/>
      <c r="M268" s="95"/>
      <c r="N268" s="95"/>
      <c r="O268" s="95"/>
      <c r="P268" s="95"/>
      <c r="Q268" s="95"/>
      <c r="R268" s="95"/>
      <c r="S268" s="95"/>
      <c r="T268" s="95"/>
      <c r="U268" s="96"/>
      <c r="V268" s="116">
        <f t="shared" ref="V268:V271" si="7">SUM(I268:T268)</f>
        <v>1</v>
      </c>
      <c r="W268" s="243">
        <f>IF(V268=0,"-",V269/V268)</f>
        <v>1</v>
      </c>
      <c r="Y268" s="151"/>
    </row>
    <row r="269" spans="1:25" ht="24" customHeight="1">
      <c r="A269" s="248"/>
      <c r="B269" s="250"/>
      <c r="C269" s="237"/>
      <c r="D269" s="238"/>
      <c r="E269" s="239"/>
      <c r="F269" s="244" t="s">
        <v>298</v>
      </c>
      <c r="G269" s="245"/>
      <c r="H269" s="246"/>
      <c r="I269" s="19"/>
      <c r="J269" s="19"/>
      <c r="K269" s="19">
        <v>1</v>
      </c>
      <c r="L269" s="19"/>
      <c r="M269" s="19"/>
      <c r="N269" s="19"/>
      <c r="O269" s="19"/>
      <c r="P269" s="19"/>
      <c r="Q269" s="19"/>
      <c r="R269" s="19"/>
      <c r="S269" s="19"/>
      <c r="T269" s="19"/>
      <c r="U269" s="20"/>
      <c r="V269" s="116">
        <f t="shared" si="7"/>
        <v>1</v>
      </c>
      <c r="W269" s="243"/>
      <c r="Y269" s="151"/>
    </row>
    <row r="270" spans="1:25" ht="18.75" customHeight="1">
      <c r="A270" s="248"/>
      <c r="B270" s="250">
        <v>2</v>
      </c>
      <c r="C270" s="235" t="s">
        <v>1104</v>
      </c>
      <c r="D270" s="236"/>
      <c r="E270" s="239" t="s">
        <v>1121</v>
      </c>
      <c r="F270" s="240" t="s">
        <v>300</v>
      </c>
      <c r="G270" s="241"/>
      <c r="H270" s="242"/>
      <c r="I270" s="95"/>
      <c r="J270" s="95"/>
      <c r="K270" s="95">
        <v>1</v>
      </c>
      <c r="L270" s="95"/>
      <c r="M270" s="95"/>
      <c r="N270" s="95"/>
      <c r="O270" s="95"/>
      <c r="P270" s="95"/>
      <c r="Q270" s="95"/>
      <c r="R270" s="95"/>
      <c r="S270" s="95"/>
      <c r="T270" s="95"/>
      <c r="U270" s="96"/>
      <c r="V270" s="116">
        <f t="shared" si="7"/>
        <v>1</v>
      </c>
      <c r="W270" s="243">
        <f>IF(V270=0,"-",V271/V270)</f>
        <v>1</v>
      </c>
      <c r="Y270" s="151"/>
    </row>
    <row r="271" spans="1:25" ht="18.75" customHeight="1">
      <c r="A271" s="248"/>
      <c r="B271" s="250"/>
      <c r="C271" s="237"/>
      <c r="D271" s="238"/>
      <c r="E271" s="239"/>
      <c r="F271" s="244" t="s">
        <v>298</v>
      </c>
      <c r="G271" s="245"/>
      <c r="H271" s="246"/>
      <c r="I271" s="19"/>
      <c r="J271" s="19"/>
      <c r="K271" s="19">
        <v>1</v>
      </c>
      <c r="L271" s="19"/>
      <c r="M271" s="19"/>
      <c r="N271" s="19"/>
      <c r="O271" s="19"/>
      <c r="P271" s="19"/>
      <c r="Q271" s="19"/>
      <c r="R271" s="19"/>
      <c r="S271" s="19"/>
      <c r="T271" s="19"/>
      <c r="U271" s="20"/>
      <c r="V271" s="116">
        <f t="shared" si="7"/>
        <v>1</v>
      </c>
      <c r="W271" s="243"/>
      <c r="Y271" s="151"/>
    </row>
    <row r="272" spans="1:25" ht="18.75" customHeight="1">
      <c r="A272" s="248"/>
      <c r="B272" s="250">
        <v>3</v>
      </c>
      <c r="C272" s="235" t="s">
        <v>1105</v>
      </c>
      <c r="D272" s="236"/>
      <c r="E272" s="239" t="s">
        <v>1122</v>
      </c>
      <c r="F272" s="240" t="s">
        <v>300</v>
      </c>
      <c r="G272" s="241"/>
      <c r="H272" s="242"/>
      <c r="I272" s="95"/>
      <c r="J272" s="95"/>
      <c r="K272" s="95">
        <v>1</v>
      </c>
      <c r="L272" s="95"/>
      <c r="M272" s="95"/>
      <c r="N272" s="95">
        <v>1</v>
      </c>
      <c r="O272" s="95"/>
      <c r="P272" s="95"/>
      <c r="Q272" s="95">
        <v>1</v>
      </c>
      <c r="R272" s="95"/>
      <c r="S272" s="95"/>
      <c r="T272" s="95"/>
      <c r="U272" s="96"/>
      <c r="V272" s="116">
        <f>SUM(I272:T272)</f>
        <v>3</v>
      </c>
      <c r="W272" s="243">
        <f>IF(V272=0,"-",V273/V272)</f>
        <v>0.33333333333333331</v>
      </c>
      <c r="Y272" s="151"/>
    </row>
    <row r="273" spans="1:25" ht="18.75" customHeight="1">
      <c r="A273" s="248"/>
      <c r="B273" s="250"/>
      <c r="C273" s="237"/>
      <c r="D273" s="238"/>
      <c r="E273" s="239"/>
      <c r="F273" s="244" t="s">
        <v>298</v>
      </c>
      <c r="G273" s="245"/>
      <c r="H273" s="246"/>
      <c r="I273" s="19"/>
      <c r="J273" s="19"/>
      <c r="K273" s="19">
        <v>0</v>
      </c>
      <c r="L273" s="19"/>
      <c r="M273" s="19"/>
      <c r="N273" s="19">
        <v>1</v>
      </c>
      <c r="O273" s="19"/>
      <c r="P273" s="19"/>
      <c r="Q273" s="19"/>
      <c r="R273" s="19"/>
      <c r="S273" s="19"/>
      <c r="T273" s="19"/>
      <c r="U273" s="20"/>
      <c r="V273" s="116">
        <f t="shared" ref="V273:V281" si="8">SUM(I273:T273)</f>
        <v>1</v>
      </c>
      <c r="W273" s="243"/>
      <c r="Y273" s="151"/>
    </row>
    <row r="274" spans="1:25" ht="18.75" customHeight="1">
      <c r="A274" s="248"/>
      <c r="B274" s="250">
        <v>4</v>
      </c>
      <c r="C274" s="235" t="s">
        <v>1106</v>
      </c>
      <c r="D274" s="236"/>
      <c r="E274" s="239" t="s">
        <v>1123</v>
      </c>
      <c r="F274" s="240" t="s">
        <v>300</v>
      </c>
      <c r="G274" s="241"/>
      <c r="H274" s="242"/>
      <c r="I274" s="95"/>
      <c r="J274" s="95"/>
      <c r="K274" s="95"/>
      <c r="L274" s="95"/>
      <c r="M274" s="95"/>
      <c r="N274" s="95">
        <v>1</v>
      </c>
      <c r="O274" s="95"/>
      <c r="P274" s="95"/>
      <c r="Q274" s="95">
        <v>1</v>
      </c>
      <c r="R274" s="95"/>
      <c r="S274" s="95"/>
      <c r="T274" s="95"/>
      <c r="U274" s="96"/>
      <c r="V274" s="116">
        <f t="shared" si="8"/>
        <v>2</v>
      </c>
      <c r="W274" s="243">
        <f>IF(V274=0,"-",V275/V274)</f>
        <v>0</v>
      </c>
      <c r="Y274" s="151"/>
    </row>
    <row r="275" spans="1:25" ht="18.75" customHeight="1">
      <c r="A275" s="248"/>
      <c r="B275" s="250"/>
      <c r="C275" s="237"/>
      <c r="D275" s="238"/>
      <c r="E275" s="239"/>
      <c r="F275" s="244" t="s">
        <v>298</v>
      </c>
      <c r="G275" s="245"/>
      <c r="H275" s="246"/>
      <c r="I275" s="19"/>
      <c r="J275" s="19"/>
      <c r="K275" s="19"/>
      <c r="L275" s="19"/>
      <c r="M275" s="19"/>
      <c r="N275" s="19">
        <v>0</v>
      </c>
      <c r="O275" s="19"/>
      <c r="P275" s="19"/>
      <c r="Q275" s="19"/>
      <c r="R275" s="19"/>
      <c r="S275" s="19"/>
      <c r="T275" s="19"/>
      <c r="U275" s="20"/>
      <c r="V275" s="116">
        <f t="shared" si="8"/>
        <v>0</v>
      </c>
      <c r="W275" s="243"/>
      <c r="Y275" s="151"/>
    </row>
    <row r="276" spans="1:25" ht="18.75" customHeight="1">
      <c r="A276" s="248"/>
      <c r="B276" s="250">
        <v>5</v>
      </c>
      <c r="C276" s="235" t="s">
        <v>1107</v>
      </c>
      <c r="D276" s="236"/>
      <c r="E276" s="239" t="s">
        <v>1123</v>
      </c>
      <c r="F276" s="240" t="s">
        <v>300</v>
      </c>
      <c r="G276" s="241"/>
      <c r="H276" s="242"/>
      <c r="I276" s="95"/>
      <c r="J276" s="95"/>
      <c r="K276" s="95">
        <v>1</v>
      </c>
      <c r="L276" s="95"/>
      <c r="M276" s="95"/>
      <c r="N276" s="95">
        <v>1</v>
      </c>
      <c r="O276" s="95"/>
      <c r="P276" s="95"/>
      <c r="Q276" s="95"/>
      <c r="R276" s="95"/>
      <c r="S276" s="95"/>
      <c r="T276" s="95"/>
      <c r="U276" s="96"/>
      <c r="V276" s="116">
        <f t="shared" si="8"/>
        <v>2</v>
      </c>
      <c r="W276" s="243">
        <f>IF(V276=0,"-",V277/V276)</f>
        <v>1</v>
      </c>
      <c r="Y276" s="151"/>
    </row>
    <row r="277" spans="1:25" ht="18.75" customHeight="1">
      <c r="A277" s="248"/>
      <c r="B277" s="250"/>
      <c r="C277" s="237"/>
      <c r="D277" s="238"/>
      <c r="E277" s="239"/>
      <c r="F277" s="244" t="s">
        <v>298</v>
      </c>
      <c r="G277" s="245"/>
      <c r="H277" s="246"/>
      <c r="I277" s="19"/>
      <c r="J277" s="19"/>
      <c r="K277" s="19">
        <v>1</v>
      </c>
      <c r="L277" s="19"/>
      <c r="M277" s="19"/>
      <c r="N277" s="19">
        <v>1</v>
      </c>
      <c r="O277" s="19"/>
      <c r="P277" s="19"/>
      <c r="Q277" s="19"/>
      <c r="R277" s="19"/>
      <c r="S277" s="19"/>
      <c r="T277" s="19"/>
      <c r="U277" s="20"/>
      <c r="V277" s="116">
        <f t="shared" si="8"/>
        <v>2</v>
      </c>
      <c r="W277" s="243"/>
      <c r="Y277" s="151"/>
    </row>
    <row r="278" spans="1:25" ht="18.75" customHeight="1">
      <c r="A278" s="248"/>
      <c r="B278" s="250">
        <v>6</v>
      </c>
      <c r="C278" s="235" t="s">
        <v>1108</v>
      </c>
      <c r="D278" s="236"/>
      <c r="E278" s="239" t="s">
        <v>1123</v>
      </c>
      <c r="F278" s="240" t="s">
        <v>300</v>
      </c>
      <c r="G278" s="241"/>
      <c r="H278" s="242"/>
      <c r="I278" s="95"/>
      <c r="J278" s="95"/>
      <c r="K278" s="95">
        <v>1</v>
      </c>
      <c r="L278" s="95"/>
      <c r="M278" s="95"/>
      <c r="N278" s="95">
        <v>1</v>
      </c>
      <c r="O278" s="95"/>
      <c r="P278" s="95"/>
      <c r="Q278" s="95">
        <v>1</v>
      </c>
      <c r="R278" s="95"/>
      <c r="S278" s="95"/>
      <c r="T278" s="95">
        <v>1</v>
      </c>
      <c r="U278" s="96"/>
      <c r="V278" s="116">
        <f t="shared" si="8"/>
        <v>4</v>
      </c>
      <c r="W278" s="243">
        <f>IF(V278=0,"-",V279/V278)</f>
        <v>0.5</v>
      </c>
      <c r="Y278" s="151"/>
    </row>
    <row r="279" spans="1:25" ht="18.75" customHeight="1">
      <c r="A279" s="248"/>
      <c r="B279" s="250"/>
      <c r="C279" s="237"/>
      <c r="D279" s="238"/>
      <c r="E279" s="239"/>
      <c r="F279" s="244" t="s">
        <v>298</v>
      </c>
      <c r="G279" s="245"/>
      <c r="H279" s="246"/>
      <c r="I279" s="19"/>
      <c r="J279" s="19"/>
      <c r="K279" s="19">
        <v>1</v>
      </c>
      <c r="L279" s="19"/>
      <c r="M279" s="19"/>
      <c r="N279" s="19">
        <v>1</v>
      </c>
      <c r="O279" s="19"/>
      <c r="P279" s="19"/>
      <c r="Q279" s="19"/>
      <c r="R279" s="19"/>
      <c r="S279" s="19"/>
      <c r="T279" s="19"/>
      <c r="U279" s="20"/>
      <c r="V279" s="116">
        <f t="shared" si="8"/>
        <v>2</v>
      </c>
      <c r="W279" s="243"/>
      <c r="Y279" s="151"/>
    </row>
    <row r="280" spans="1:25" ht="26.25" customHeight="1">
      <c r="A280" s="248"/>
      <c r="B280" s="250">
        <v>7</v>
      </c>
      <c r="C280" s="235" t="s">
        <v>1109</v>
      </c>
      <c r="D280" s="236"/>
      <c r="E280" s="239" t="s">
        <v>1124</v>
      </c>
      <c r="F280" s="240" t="s">
        <v>300</v>
      </c>
      <c r="G280" s="241"/>
      <c r="H280" s="242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>
        <v>1</v>
      </c>
      <c r="U280" s="96"/>
      <c r="V280" s="116">
        <f t="shared" si="8"/>
        <v>1</v>
      </c>
      <c r="W280" s="243">
        <f>IF(V280=0,"-",V281/V280)</f>
        <v>0</v>
      </c>
      <c r="Y280" s="151"/>
    </row>
    <row r="281" spans="1:25" ht="20.25" customHeight="1">
      <c r="A281" s="248"/>
      <c r="B281" s="250"/>
      <c r="C281" s="237"/>
      <c r="D281" s="238"/>
      <c r="E281" s="239"/>
      <c r="F281" s="244" t="s">
        <v>298</v>
      </c>
      <c r="G281" s="245"/>
      <c r="H281" s="246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20"/>
      <c r="V281" s="116">
        <f t="shared" si="8"/>
        <v>0</v>
      </c>
      <c r="W281" s="243"/>
      <c r="Y281" s="151"/>
    </row>
    <row r="282" spans="1:25" ht="30.75" customHeight="1">
      <c r="A282" s="248"/>
      <c r="B282" s="233">
        <v>8</v>
      </c>
      <c r="C282" s="235" t="s">
        <v>1110</v>
      </c>
      <c r="D282" s="236"/>
      <c r="E282" s="239" t="s">
        <v>1125</v>
      </c>
      <c r="F282" s="240" t="s">
        <v>300</v>
      </c>
      <c r="G282" s="241"/>
      <c r="H282" s="242"/>
      <c r="I282" s="95"/>
      <c r="J282" s="95"/>
      <c r="K282" s="95"/>
      <c r="L282" s="95"/>
      <c r="M282" s="95"/>
      <c r="N282" s="95">
        <v>1</v>
      </c>
      <c r="O282" s="95"/>
      <c r="P282" s="95"/>
      <c r="Q282" s="95"/>
      <c r="R282" s="95"/>
      <c r="S282" s="95"/>
      <c r="T282" s="95"/>
      <c r="U282" s="96"/>
      <c r="V282" s="116">
        <f>SUM(I282:T282)</f>
        <v>1</v>
      </c>
      <c r="W282" s="243">
        <f>IF(V282=0,"-",V283/V282)</f>
        <v>1</v>
      </c>
      <c r="Y282" s="151"/>
    </row>
    <row r="283" spans="1:25" ht="25.5" customHeight="1">
      <c r="A283" s="248"/>
      <c r="B283" s="234"/>
      <c r="C283" s="237"/>
      <c r="D283" s="238"/>
      <c r="E283" s="239"/>
      <c r="F283" s="244" t="s">
        <v>298</v>
      </c>
      <c r="G283" s="245"/>
      <c r="H283" s="246"/>
      <c r="I283" s="19"/>
      <c r="J283" s="19"/>
      <c r="K283" s="19"/>
      <c r="L283" s="19"/>
      <c r="M283" s="19"/>
      <c r="N283" s="19">
        <v>1</v>
      </c>
      <c r="O283" s="19"/>
      <c r="P283" s="19"/>
      <c r="Q283" s="19"/>
      <c r="R283" s="19"/>
      <c r="S283" s="19"/>
      <c r="T283" s="19"/>
      <c r="U283" s="20"/>
      <c r="V283" s="116">
        <f t="shared" ref="V283:V291" si="9">SUM(I283:T283)</f>
        <v>1</v>
      </c>
      <c r="W283" s="243"/>
      <c r="Y283" s="151"/>
    </row>
    <row r="284" spans="1:25" ht="24" customHeight="1">
      <c r="A284" s="248"/>
      <c r="B284" s="233">
        <v>9</v>
      </c>
      <c r="C284" s="235" t="s">
        <v>1111</v>
      </c>
      <c r="D284" s="236"/>
      <c r="E284" s="239" t="s">
        <v>1126</v>
      </c>
      <c r="F284" s="240" t="s">
        <v>300</v>
      </c>
      <c r="G284" s="241"/>
      <c r="H284" s="242"/>
      <c r="I284" s="95"/>
      <c r="J284" s="95"/>
      <c r="K284" s="95">
        <v>3</v>
      </c>
      <c r="L284" s="95"/>
      <c r="M284" s="95"/>
      <c r="N284" s="95"/>
      <c r="O284" s="95"/>
      <c r="P284" s="95"/>
      <c r="Q284" s="95"/>
      <c r="R284" s="95"/>
      <c r="S284" s="95"/>
      <c r="T284" s="95"/>
      <c r="U284" s="96"/>
      <c r="V284" s="116">
        <f t="shared" si="9"/>
        <v>3</v>
      </c>
      <c r="W284" s="243">
        <f>IF(V284=0,"-",V285/V284)</f>
        <v>1</v>
      </c>
      <c r="Y284" s="151"/>
    </row>
    <row r="285" spans="1:25" ht="26.25" customHeight="1">
      <c r="A285" s="248"/>
      <c r="B285" s="234"/>
      <c r="C285" s="237"/>
      <c r="D285" s="238"/>
      <c r="E285" s="239"/>
      <c r="F285" s="244" t="s">
        <v>298</v>
      </c>
      <c r="G285" s="245"/>
      <c r="H285" s="246"/>
      <c r="I285" s="19"/>
      <c r="J285" s="19"/>
      <c r="K285" s="19">
        <v>3</v>
      </c>
      <c r="L285" s="19"/>
      <c r="M285" s="19"/>
      <c r="N285" s="19"/>
      <c r="O285" s="19"/>
      <c r="P285" s="19"/>
      <c r="Q285" s="19"/>
      <c r="R285" s="19"/>
      <c r="S285" s="19"/>
      <c r="T285" s="19"/>
      <c r="U285" s="20"/>
      <c r="V285" s="116">
        <f t="shared" si="9"/>
        <v>3</v>
      </c>
      <c r="W285" s="243"/>
      <c r="Y285" s="151"/>
    </row>
    <row r="286" spans="1:25" ht="18.75" customHeight="1">
      <c r="A286" s="248"/>
      <c r="B286" s="233">
        <v>10</v>
      </c>
      <c r="C286" s="235" t="s">
        <v>1112</v>
      </c>
      <c r="D286" s="236"/>
      <c r="E286" s="239" t="s">
        <v>1127</v>
      </c>
      <c r="F286" s="240" t="s">
        <v>300</v>
      </c>
      <c r="G286" s="241"/>
      <c r="H286" s="242"/>
      <c r="I286" s="95"/>
      <c r="J286" s="95"/>
      <c r="K286" s="95">
        <v>1</v>
      </c>
      <c r="L286" s="95"/>
      <c r="M286" s="95"/>
      <c r="N286" s="95"/>
      <c r="O286" s="95"/>
      <c r="P286" s="95"/>
      <c r="Q286" s="95"/>
      <c r="R286" s="95"/>
      <c r="S286" s="95"/>
      <c r="T286" s="95"/>
      <c r="U286" s="96"/>
      <c r="V286" s="116">
        <f t="shared" si="9"/>
        <v>1</v>
      </c>
      <c r="W286" s="243">
        <f>IF(V286=0,"-",V287/V286)</f>
        <v>1</v>
      </c>
      <c r="Y286" s="151"/>
    </row>
    <row r="287" spans="1:25" ht="18.75" customHeight="1">
      <c r="A287" s="248"/>
      <c r="B287" s="234"/>
      <c r="C287" s="237"/>
      <c r="D287" s="238"/>
      <c r="E287" s="239"/>
      <c r="F287" s="244" t="s">
        <v>298</v>
      </c>
      <c r="G287" s="245"/>
      <c r="H287" s="246"/>
      <c r="I287" s="19"/>
      <c r="J287" s="19"/>
      <c r="K287" s="19">
        <v>1</v>
      </c>
      <c r="L287" s="19"/>
      <c r="M287" s="19"/>
      <c r="N287" s="19"/>
      <c r="O287" s="19"/>
      <c r="P287" s="19"/>
      <c r="Q287" s="19"/>
      <c r="R287" s="19"/>
      <c r="S287" s="19"/>
      <c r="T287" s="19"/>
      <c r="U287" s="20"/>
      <c r="V287" s="116">
        <f t="shared" si="9"/>
        <v>1</v>
      </c>
      <c r="W287" s="243"/>
      <c r="Y287" s="151"/>
    </row>
    <row r="288" spans="1:25" ht="18.75" customHeight="1">
      <c r="A288" s="248"/>
      <c r="B288" s="233">
        <v>11</v>
      </c>
      <c r="C288" s="235" t="s">
        <v>1113</v>
      </c>
      <c r="D288" s="236"/>
      <c r="E288" s="239" t="s">
        <v>1128</v>
      </c>
      <c r="F288" s="240" t="s">
        <v>300</v>
      </c>
      <c r="G288" s="241"/>
      <c r="H288" s="242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>
        <v>1</v>
      </c>
      <c r="U288" s="96"/>
      <c r="V288" s="116">
        <f t="shared" si="9"/>
        <v>1</v>
      </c>
      <c r="W288" s="243">
        <f>IF(V288=0,"-",V289/V288)</f>
        <v>0</v>
      </c>
      <c r="Y288" s="151"/>
    </row>
    <row r="289" spans="1:25" ht="18.75" customHeight="1">
      <c r="A289" s="248"/>
      <c r="B289" s="234"/>
      <c r="C289" s="237"/>
      <c r="D289" s="238"/>
      <c r="E289" s="239"/>
      <c r="F289" s="244" t="s">
        <v>298</v>
      </c>
      <c r="G289" s="245"/>
      <c r="H289" s="246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20"/>
      <c r="V289" s="116">
        <f t="shared" si="9"/>
        <v>0</v>
      </c>
      <c r="W289" s="243"/>
      <c r="Y289" s="151"/>
    </row>
    <row r="290" spans="1:25" ht="18.75" customHeight="1">
      <c r="A290" s="248"/>
      <c r="B290" s="233">
        <v>12</v>
      </c>
      <c r="C290" s="235" t="s">
        <v>1114</v>
      </c>
      <c r="D290" s="236"/>
      <c r="E290" s="239" t="s">
        <v>1129</v>
      </c>
      <c r="F290" s="240" t="s">
        <v>300</v>
      </c>
      <c r="G290" s="241"/>
      <c r="H290" s="242"/>
      <c r="I290" s="95"/>
      <c r="J290" s="95"/>
      <c r="K290" s="95"/>
      <c r="L290" s="95"/>
      <c r="M290" s="95"/>
      <c r="N290" s="95">
        <v>1</v>
      </c>
      <c r="O290" s="95"/>
      <c r="P290" s="95"/>
      <c r="Q290" s="95">
        <v>1</v>
      </c>
      <c r="R290" s="95"/>
      <c r="S290" s="95"/>
      <c r="T290" s="95">
        <v>1</v>
      </c>
      <c r="U290" s="96"/>
      <c r="V290" s="116">
        <f t="shared" si="9"/>
        <v>3</v>
      </c>
      <c r="W290" s="243">
        <f>IF(V290=0,"-",V291/V290)</f>
        <v>0</v>
      </c>
      <c r="Y290" s="151"/>
    </row>
    <row r="291" spans="1:25" ht="18.75" customHeight="1">
      <c r="A291" s="248"/>
      <c r="B291" s="234"/>
      <c r="C291" s="237"/>
      <c r="D291" s="238"/>
      <c r="E291" s="239"/>
      <c r="F291" s="244" t="s">
        <v>298</v>
      </c>
      <c r="G291" s="245"/>
      <c r="H291" s="246"/>
      <c r="I291" s="19"/>
      <c r="J291" s="19"/>
      <c r="K291" s="19"/>
      <c r="L291" s="19"/>
      <c r="M291" s="19"/>
      <c r="N291" s="19">
        <v>0</v>
      </c>
      <c r="O291" s="19"/>
      <c r="P291" s="19"/>
      <c r="Q291" s="19"/>
      <c r="R291" s="19"/>
      <c r="S291" s="19"/>
      <c r="T291" s="19"/>
      <c r="U291" s="20"/>
      <c r="V291" s="116">
        <f t="shared" si="9"/>
        <v>0</v>
      </c>
      <c r="W291" s="243"/>
      <c r="Y291" s="151"/>
    </row>
    <row r="292" spans="1:25" ht="18.75" customHeight="1">
      <c r="A292" s="248"/>
      <c r="B292" s="233">
        <v>13</v>
      </c>
      <c r="C292" s="235" t="s">
        <v>1116</v>
      </c>
      <c r="D292" s="236"/>
      <c r="E292" s="239" t="s">
        <v>1130</v>
      </c>
      <c r="F292" s="240" t="s">
        <v>300</v>
      </c>
      <c r="G292" s="241"/>
      <c r="H292" s="242"/>
      <c r="I292" s="95"/>
      <c r="J292" s="95"/>
      <c r="K292" s="95"/>
      <c r="L292" s="95"/>
      <c r="M292" s="95"/>
      <c r="N292" s="95">
        <v>1</v>
      </c>
      <c r="O292" s="95"/>
      <c r="P292" s="95"/>
      <c r="Q292" s="95"/>
      <c r="R292" s="95"/>
      <c r="S292" s="95"/>
      <c r="T292" s="95">
        <v>1</v>
      </c>
      <c r="U292" s="96"/>
      <c r="V292" s="116">
        <f>SUM(I292:T292)</f>
        <v>2</v>
      </c>
      <c r="W292" s="243">
        <f>IF(V292=0,"-",V293/V292)</f>
        <v>0.5</v>
      </c>
      <c r="Y292" s="151"/>
    </row>
    <row r="293" spans="1:25" ht="18.75" customHeight="1">
      <c r="A293" s="248"/>
      <c r="B293" s="234"/>
      <c r="C293" s="237"/>
      <c r="D293" s="238"/>
      <c r="E293" s="239"/>
      <c r="F293" s="244" t="s">
        <v>298</v>
      </c>
      <c r="G293" s="245"/>
      <c r="H293" s="246"/>
      <c r="I293" s="19"/>
      <c r="J293" s="19"/>
      <c r="K293" s="19"/>
      <c r="L293" s="19"/>
      <c r="M293" s="19"/>
      <c r="N293" s="19">
        <v>1</v>
      </c>
      <c r="O293" s="19"/>
      <c r="P293" s="19"/>
      <c r="Q293" s="19"/>
      <c r="R293" s="19"/>
      <c r="S293" s="19"/>
      <c r="T293" s="19"/>
      <c r="U293" s="20"/>
      <c r="V293" s="116">
        <f t="shared" ref="V293:V301" si="10">SUM(I293:T293)</f>
        <v>1</v>
      </c>
      <c r="W293" s="243"/>
      <c r="Y293" s="151"/>
    </row>
    <row r="294" spans="1:25" ht="18.75" customHeight="1">
      <c r="A294" s="248"/>
      <c r="B294" s="233">
        <v>14</v>
      </c>
      <c r="C294" s="235" t="s">
        <v>1115</v>
      </c>
      <c r="D294" s="236"/>
      <c r="E294" s="239" t="s">
        <v>1131</v>
      </c>
      <c r="F294" s="240" t="s">
        <v>300</v>
      </c>
      <c r="G294" s="241"/>
      <c r="H294" s="242"/>
      <c r="I294" s="95"/>
      <c r="J294" s="95"/>
      <c r="K294" s="95"/>
      <c r="L294" s="95"/>
      <c r="M294" s="95"/>
      <c r="N294" s="95">
        <v>1</v>
      </c>
      <c r="O294" s="95"/>
      <c r="P294" s="95"/>
      <c r="Q294" s="95"/>
      <c r="R294" s="95"/>
      <c r="S294" s="95"/>
      <c r="T294" s="95">
        <v>1</v>
      </c>
      <c r="U294" s="96"/>
      <c r="V294" s="116">
        <f t="shared" si="10"/>
        <v>2</v>
      </c>
      <c r="W294" s="243">
        <f>IF(V294=0,"-",V295/V294)</f>
        <v>0.5</v>
      </c>
      <c r="Y294" s="151"/>
    </row>
    <row r="295" spans="1:25" ht="18.75" customHeight="1">
      <c r="A295" s="248"/>
      <c r="B295" s="234"/>
      <c r="C295" s="237"/>
      <c r="D295" s="238"/>
      <c r="E295" s="239"/>
      <c r="F295" s="244" t="s">
        <v>298</v>
      </c>
      <c r="G295" s="245"/>
      <c r="H295" s="246"/>
      <c r="I295" s="19"/>
      <c r="J295" s="19"/>
      <c r="K295" s="19"/>
      <c r="L295" s="19"/>
      <c r="M295" s="19"/>
      <c r="N295" s="19">
        <v>1</v>
      </c>
      <c r="O295" s="19"/>
      <c r="P295" s="19"/>
      <c r="Q295" s="19"/>
      <c r="R295" s="19"/>
      <c r="S295" s="19"/>
      <c r="T295" s="19"/>
      <c r="U295" s="20"/>
      <c r="V295" s="116">
        <f t="shared" si="10"/>
        <v>1</v>
      </c>
      <c r="W295" s="243"/>
      <c r="Y295" s="151"/>
    </row>
    <row r="296" spans="1:25" ht="24.75" customHeight="1">
      <c r="A296" s="248"/>
      <c r="B296" s="233">
        <v>15</v>
      </c>
      <c r="C296" s="235" t="s">
        <v>1117</v>
      </c>
      <c r="D296" s="236"/>
      <c r="E296" s="239" t="s">
        <v>1132</v>
      </c>
      <c r="F296" s="240" t="s">
        <v>300</v>
      </c>
      <c r="G296" s="241"/>
      <c r="H296" s="242"/>
      <c r="I296" s="95"/>
      <c r="J296" s="95"/>
      <c r="K296" s="95"/>
      <c r="L296" s="95"/>
      <c r="M296" s="95"/>
      <c r="N296" s="95">
        <v>1</v>
      </c>
      <c r="O296" s="95"/>
      <c r="P296" s="95"/>
      <c r="Q296" s="95"/>
      <c r="R296" s="95"/>
      <c r="S296" s="95"/>
      <c r="T296" s="95">
        <v>1</v>
      </c>
      <c r="U296" s="96"/>
      <c r="V296" s="116">
        <f t="shared" si="10"/>
        <v>2</v>
      </c>
      <c r="W296" s="243">
        <f>IF(V296=0,"-",V297/V296)</f>
        <v>0</v>
      </c>
      <c r="Y296" s="151"/>
    </row>
    <row r="297" spans="1:25" ht="21.95" customHeight="1">
      <c r="A297" s="248"/>
      <c r="B297" s="234"/>
      <c r="C297" s="237"/>
      <c r="D297" s="238"/>
      <c r="E297" s="239"/>
      <c r="F297" s="244" t="s">
        <v>298</v>
      </c>
      <c r="G297" s="245"/>
      <c r="H297" s="246"/>
      <c r="I297" s="19"/>
      <c r="J297" s="19"/>
      <c r="K297" s="19"/>
      <c r="L297" s="19"/>
      <c r="M297" s="19"/>
      <c r="N297" s="19">
        <v>0</v>
      </c>
      <c r="O297" s="19"/>
      <c r="P297" s="19"/>
      <c r="Q297" s="19"/>
      <c r="R297" s="19"/>
      <c r="S297" s="19"/>
      <c r="T297" s="19"/>
      <c r="U297" s="20"/>
      <c r="V297" s="116">
        <f t="shared" si="10"/>
        <v>0</v>
      </c>
      <c r="W297" s="243"/>
      <c r="Y297" s="151"/>
    </row>
    <row r="298" spans="1:25" ht="18.75" customHeight="1">
      <c r="A298" s="248"/>
      <c r="B298" s="233">
        <v>16</v>
      </c>
      <c r="C298" s="235" t="s">
        <v>1118</v>
      </c>
      <c r="D298" s="236"/>
      <c r="E298" s="239" t="s">
        <v>1131</v>
      </c>
      <c r="F298" s="240" t="s">
        <v>300</v>
      </c>
      <c r="G298" s="241"/>
      <c r="H298" s="242"/>
      <c r="I298" s="95"/>
      <c r="J298" s="95"/>
      <c r="K298" s="95"/>
      <c r="L298" s="95"/>
      <c r="M298" s="95"/>
      <c r="N298" s="95">
        <v>1</v>
      </c>
      <c r="O298" s="95"/>
      <c r="P298" s="95"/>
      <c r="Q298" s="95"/>
      <c r="R298" s="95"/>
      <c r="S298" s="95"/>
      <c r="T298" s="95">
        <v>1</v>
      </c>
      <c r="U298" s="96"/>
      <c r="V298" s="116">
        <f t="shared" si="10"/>
        <v>2</v>
      </c>
      <c r="W298" s="243">
        <f>IF(V298=0,"-",V299/V298)</f>
        <v>0</v>
      </c>
      <c r="Y298" s="151"/>
    </row>
    <row r="299" spans="1:25" ht="18.75" customHeight="1">
      <c r="A299" s="248"/>
      <c r="B299" s="234"/>
      <c r="C299" s="237"/>
      <c r="D299" s="238"/>
      <c r="E299" s="239"/>
      <c r="F299" s="244" t="s">
        <v>298</v>
      </c>
      <c r="G299" s="245"/>
      <c r="H299" s="246"/>
      <c r="I299" s="19"/>
      <c r="J299" s="19"/>
      <c r="K299" s="19"/>
      <c r="L299" s="19"/>
      <c r="M299" s="19"/>
      <c r="N299" s="19">
        <v>0</v>
      </c>
      <c r="O299" s="19"/>
      <c r="P299" s="19"/>
      <c r="Q299" s="19"/>
      <c r="R299" s="19"/>
      <c r="S299" s="19"/>
      <c r="T299" s="19"/>
      <c r="U299" s="20"/>
      <c r="V299" s="116">
        <f t="shared" si="10"/>
        <v>0</v>
      </c>
      <c r="W299" s="243"/>
      <c r="Y299" s="151"/>
    </row>
    <row r="300" spans="1:25" ht="18.75" customHeight="1">
      <c r="A300" s="248"/>
      <c r="B300" s="233">
        <v>17</v>
      </c>
      <c r="C300" s="235" t="s">
        <v>1119</v>
      </c>
      <c r="D300" s="236"/>
      <c r="E300" s="239" t="s">
        <v>1131</v>
      </c>
      <c r="F300" s="240" t="s">
        <v>300</v>
      </c>
      <c r="G300" s="241"/>
      <c r="H300" s="242"/>
      <c r="I300" s="95"/>
      <c r="J300" s="95"/>
      <c r="K300" s="95"/>
      <c r="L300" s="95"/>
      <c r="M300" s="95"/>
      <c r="N300" s="95">
        <v>1</v>
      </c>
      <c r="O300" s="95"/>
      <c r="P300" s="95"/>
      <c r="Q300" s="95">
        <v>1</v>
      </c>
      <c r="R300" s="95"/>
      <c r="S300" s="95"/>
      <c r="T300" s="95"/>
      <c r="U300" s="96"/>
      <c r="V300" s="116">
        <f t="shared" si="10"/>
        <v>2</v>
      </c>
      <c r="W300" s="243">
        <f>IF(V300=0,"-",V301/V300)</f>
        <v>0.5</v>
      </c>
      <c r="Y300" s="151"/>
    </row>
    <row r="301" spans="1:25" ht="18.75" customHeight="1">
      <c r="A301" s="248"/>
      <c r="B301" s="234"/>
      <c r="C301" s="237"/>
      <c r="D301" s="238"/>
      <c r="E301" s="239"/>
      <c r="F301" s="244" t="s">
        <v>298</v>
      </c>
      <c r="G301" s="245"/>
      <c r="H301" s="246"/>
      <c r="I301" s="19"/>
      <c r="J301" s="19"/>
      <c r="K301" s="19"/>
      <c r="L301" s="19"/>
      <c r="M301" s="19"/>
      <c r="N301" s="19">
        <v>1</v>
      </c>
      <c r="O301" s="19"/>
      <c r="P301" s="19"/>
      <c r="Q301" s="19"/>
      <c r="R301" s="19"/>
      <c r="S301" s="19"/>
      <c r="T301" s="19"/>
      <c r="U301" s="20"/>
      <c r="V301" s="116">
        <f t="shared" si="10"/>
        <v>1</v>
      </c>
      <c r="W301" s="243"/>
      <c r="Y301" s="151"/>
    </row>
    <row r="302" spans="1:25" ht="21.75" customHeight="1">
      <c r="A302" s="248"/>
      <c r="B302" s="250">
        <v>18</v>
      </c>
      <c r="C302" s="235" t="s">
        <v>1198</v>
      </c>
      <c r="D302" s="236"/>
      <c r="E302" s="239" t="s">
        <v>1197</v>
      </c>
      <c r="F302" s="240" t="s">
        <v>300</v>
      </c>
      <c r="G302" s="241"/>
      <c r="H302" s="242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>
        <v>1</v>
      </c>
      <c r="U302" s="96"/>
      <c r="V302" s="116">
        <f t="shared" si="6"/>
        <v>1</v>
      </c>
      <c r="W302" s="243">
        <f>IF(V302=0,"-",V303/V302)</f>
        <v>0</v>
      </c>
    </row>
    <row r="303" spans="1:25" ht="24" customHeight="1">
      <c r="A303" s="249"/>
      <c r="B303" s="250"/>
      <c r="C303" s="237"/>
      <c r="D303" s="238"/>
      <c r="E303" s="239"/>
      <c r="F303" s="244" t="s">
        <v>298</v>
      </c>
      <c r="G303" s="245"/>
      <c r="H303" s="246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20"/>
      <c r="V303" s="116">
        <f t="shared" si="6"/>
        <v>0</v>
      </c>
      <c r="W303" s="243"/>
    </row>
    <row r="304" spans="1:25" ht="18.75" customHeight="1">
      <c r="A304" s="257" t="s">
        <v>305</v>
      </c>
      <c r="B304" s="233">
        <v>1</v>
      </c>
      <c r="C304" s="235" t="s">
        <v>1133</v>
      </c>
      <c r="D304" s="236"/>
      <c r="E304" s="239" t="s">
        <v>1145</v>
      </c>
      <c r="F304" s="240" t="s">
        <v>300</v>
      </c>
      <c r="G304" s="241"/>
      <c r="H304" s="242"/>
      <c r="I304" s="95"/>
      <c r="J304" s="95"/>
      <c r="K304" s="95">
        <v>20</v>
      </c>
      <c r="L304" s="95"/>
      <c r="M304" s="95"/>
      <c r="N304" s="95">
        <v>20</v>
      </c>
      <c r="O304" s="95"/>
      <c r="P304" s="95"/>
      <c r="Q304" s="95">
        <v>20</v>
      </c>
      <c r="R304" s="95"/>
      <c r="S304" s="95"/>
      <c r="T304" s="95">
        <v>20</v>
      </c>
      <c r="U304" s="96"/>
      <c r="V304" s="116">
        <f>SUM(I304:T304)</f>
        <v>80</v>
      </c>
      <c r="W304" s="243">
        <f>IF(V304=0,"-",V305/V304)</f>
        <v>0.52500000000000002</v>
      </c>
      <c r="Y304" s="150"/>
    </row>
    <row r="305" spans="1:25" ht="18.75" customHeight="1">
      <c r="A305" s="257"/>
      <c r="B305" s="234"/>
      <c r="C305" s="237"/>
      <c r="D305" s="238"/>
      <c r="E305" s="239"/>
      <c r="F305" s="244" t="s">
        <v>298</v>
      </c>
      <c r="G305" s="245"/>
      <c r="H305" s="246"/>
      <c r="I305" s="19"/>
      <c r="J305" s="19"/>
      <c r="K305" s="19">
        <v>20</v>
      </c>
      <c r="L305" s="19"/>
      <c r="M305" s="19"/>
      <c r="N305" s="19">
        <v>22</v>
      </c>
      <c r="O305" s="19"/>
      <c r="P305" s="19"/>
      <c r="Q305" s="19"/>
      <c r="R305" s="19"/>
      <c r="S305" s="19"/>
      <c r="T305" s="19"/>
      <c r="U305" s="20"/>
      <c r="V305" s="116">
        <f t="shared" ref="V305:V313" si="11">SUM(I305:T305)</f>
        <v>42</v>
      </c>
      <c r="W305" s="243"/>
      <c r="Y305" s="150"/>
    </row>
    <row r="306" spans="1:25" ht="18.75" customHeight="1">
      <c r="A306" s="257"/>
      <c r="B306" s="233">
        <v>2</v>
      </c>
      <c r="C306" s="235" t="s">
        <v>1134</v>
      </c>
      <c r="D306" s="236"/>
      <c r="E306" s="239" t="s">
        <v>1146</v>
      </c>
      <c r="F306" s="240" t="s">
        <v>300</v>
      </c>
      <c r="G306" s="241"/>
      <c r="H306" s="242"/>
      <c r="I306" s="95"/>
      <c r="J306" s="95"/>
      <c r="K306" s="95">
        <v>2</v>
      </c>
      <c r="L306" s="95"/>
      <c r="M306" s="95"/>
      <c r="N306" s="95">
        <v>2</v>
      </c>
      <c r="O306" s="95"/>
      <c r="P306" s="95"/>
      <c r="Q306" s="95">
        <v>3</v>
      </c>
      <c r="R306" s="95"/>
      <c r="S306" s="95"/>
      <c r="T306" s="95">
        <v>2</v>
      </c>
      <c r="U306" s="96"/>
      <c r="V306" s="116">
        <f t="shared" si="11"/>
        <v>9</v>
      </c>
      <c r="W306" s="243">
        <f>IF(V306=0,"-",V307/V306)</f>
        <v>0.1111111111111111</v>
      </c>
      <c r="Y306" s="150"/>
    </row>
    <row r="307" spans="1:25" ht="18.75" customHeight="1">
      <c r="A307" s="257"/>
      <c r="B307" s="234"/>
      <c r="C307" s="237"/>
      <c r="D307" s="238"/>
      <c r="E307" s="239"/>
      <c r="F307" s="244" t="s">
        <v>298</v>
      </c>
      <c r="G307" s="245"/>
      <c r="H307" s="246"/>
      <c r="I307" s="19"/>
      <c r="J307" s="19"/>
      <c r="K307" s="19">
        <v>0</v>
      </c>
      <c r="L307" s="19"/>
      <c r="M307" s="19"/>
      <c r="N307" s="19">
        <v>1</v>
      </c>
      <c r="O307" s="19"/>
      <c r="P307" s="19"/>
      <c r="Q307" s="19"/>
      <c r="R307" s="19"/>
      <c r="S307" s="19"/>
      <c r="T307" s="19"/>
      <c r="U307" s="20"/>
      <c r="V307" s="116">
        <f t="shared" si="11"/>
        <v>1</v>
      </c>
      <c r="W307" s="243"/>
      <c r="Y307" s="150"/>
    </row>
    <row r="308" spans="1:25" ht="18.75" customHeight="1">
      <c r="A308" s="257"/>
      <c r="B308" s="233">
        <v>3</v>
      </c>
      <c r="C308" s="235" t="s">
        <v>1135</v>
      </c>
      <c r="D308" s="236"/>
      <c r="E308" s="239" t="s">
        <v>1147</v>
      </c>
      <c r="F308" s="240" t="s">
        <v>300</v>
      </c>
      <c r="G308" s="241"/>
      <c r="H308" s="242"/>
      <c r="I308" s="95"/>
      <c r="J308" s="95"/>
      <c r="K308" s="95">
        <v>1</v>
      </c>
      <c r="L308" s="95"/>
      <c r="M308" s="95"/>
      <c r="N308" s="95">
        <v>2</v>
      </c>
      <c r="O308" s="95"/>
      <c r="P308" s="95"/>
      <c r="Q308" s="95">
        <v>2</v>
      </c>
      <c r="R308" s="95"/>
      <c r="S308" s="95"/>
      <c r="T308" s="95">
        <v>1</v>
      </c>
      <c r="U308" s="96"/>
      <c r="V308" s="116">
        <f t="shared" si="11"/>
        <v>6</v>
      </c>
      <c r="W308" s="243">
        <f>IF(V308=0,"-",V309/V308)</f>
        <v>0.33333333333333331</v>
      </c>
      <c r="Y308" s="150"/>
    </row>
    <row r="309" spans="1:25" ht="18.75" customHeight="1">
      <c r="A309" s="257"/>
      <c r="B309" s="234"/>
      <c r="C309" s="237"/>
      <c r="D309" s="238"/>
      <c r="E309" s="239"/>
      <c r="F309" s="244" t="s">
        <v>298</v>
      </c>
      <c r="G309" s="245"/>
      <c r="H309" s="246"/>
      <c r="I309" s="19"/>
      <c r="J309" s="19"/>
      <c r="K309" s="19">
        <v>0</v>
      </c>
      <c r="L309" s="19"/>
      <c r="M309" s="19"/>
      <c r="N309" s="19">
        <v>2</v>
      </c>
      <c r="O309" s="19"/>
      <c r="P309" s="19"/>
      <c r="Q309" s="19"/>
      <c r="R309" s="19"/>
      <c r="S309" s="19"/>
      <c r="T309" s="19"/>
      <c r="U309" s="20"/>
      <c r="V309" s="116">
        <f t="shared" si="11"/>
        <v>2</v>
      </c>
      <c r="W309" s="243"/>
      <c r="Y309" s="150"/>
    </row>
    <row r="310" spans="1:25" ht="18.75" customHeight="1">
      <c r="A310" s="257"/>
      <c r="B310" s="233">
        <v>4</v>
      </c>
      <c r="C310" s="235" t="s">
        <v>1136</v>
      </c>
      <c r="D310" s="236"/>
      <c r="E310" s="239" t="s">
        <v>1148</v>
      </c>
      <c r="F310" s="240" t="s">
        <v>300</v>
      </c>
      <c r="G310" s="241"/>
      <c r="H310" s="242"/>
      <c r="I310" s="95"/>
      <c r="J310" s="95"/>
      <c r="K310" s="95"/>
      <c r="L310" s="95"/>
      <c r="M310" s="95"/>
      <c r="N310" s="95"/>
      <c r="O310" s="95"/>
      <c r="P310" s="95"/>
      <c r="Q310" s="95">
        <v>1</v>
      </c>
      <c r="R310" s="95"/>
      <c r="S310" s="95"/>
      <c r="T310" s="95">
        <v>1</v>
      </c>
      <c r="U310" s="96"/>
      <c r="V310" s="116">
        <f t="shared" si="11"/>
        <v>2</v>
      </c>
      <c r="W310" s="243">
        <f>IF(V310=0,"-",V311/V310)</f>
        <v>0</v>
      </c>
      <c r="Y310" s="150"/>
    </row>
    <row r="311" spans="1:25" ht="18.75" customHeight="1">
      <c r="A311" s="257"/>
      <c r="B311" s="234"/>
      <c r="C311" s="237"/>
      <c r="D311" s="238"/>
      <c r="E311" s="239"/>
      <c r="F311" s="244" t="s">
        <v>298</v>
      </c>
      <c r="G311" s="245"/>
      <c r="H311" s="246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20"/>
      <c r="V311" s="116">
        <f t="shared" si="11"/>
        <v>0</v>
      </c>
      <c r="W311" s="243"/>
      <c r="Y311" s="150"/>
    </row>
    <row r="312" spans="1:25" ht="18.75" customHeight="1">
      <c r="A312" s="257"/>
      <c r="B312" s="233">
        <v>5</v>
      </c>
      <c r="C312" s="235" t="s">
        <v>1137</v>
      </c>
      <c r="D312" s="236"/>
      <c r="E312" s="239" t="s">
        <v>1149</v>
      </c>
      <c r="F312" s="240" t="s">
        <v>300</v>
      </c>
      <c r="G312" s="241"/>
      <c r="H312" s="242"/>
      <c r="I312" s="95"/>
      <c r="J312" s="95"/>
      <c r="K312" s="95">
        <v>1</v>
      </c>
      <c r="L312" s="95"/>
      <c r="M312" s="95"/>
      <c r="N312" s="95">
        <v>1</v>
      </c>
      <c r="O312" s="95"/>
      <c r="P312" s="95"/>
      <c r="Q312" s="95">
        <v>1</v>
      </c>
      <c r="R312" s="95"/>
      <c r="S312" s="95"/>
      <c r="T312" s="95">
        <v>1</v>
      </c>
      <c r="U312" s="96"/>
      <c r="V312" s="116">
        <f t="shared" si="11"/>
        <v>4</v>
      </c>
      <c r="W312" s="243">
        <f>IF(V312=0,"-",V313/V312)</f>
        <v>0</v>
      </c>
      <c r="Y312" s="150"/>
    </row>
    <row r="313" spans="1:25" ht="18.75" customHeight="1">
      <c r="A313" s="257"/>
      <c r="B313" s="234"/>
      <c r="C313" s="237"/>
      <c r="D313" s="238"/>
      <c r="E313" s="239"/>
      <c r="F313" s="244" t="s">
        <v>298</v>
      </c>
      <c r="G313" s="245"/>
      <c r="H313" s="246"/>
      <c r="I313" s="19"/>
      <c r="J313" s="19"/>
      <c r="K313" s="19">
        <v>0</v>
      </c>
      <c r="L313" s="19"/>
      <c r="M313" s="19"/>
      <c r="N313" s="19">
        <v>0</v>
      </c>
      <c r="O313" s="19"/>
      <c r="P313" s="19"/>
      <c r="Q313" s="19"/>
      <c r="R313" s="19"/>
      <c r="S313" s="19"/>
      <c r="T313" s="19"/>
      <c r="U313" s="20"/>
      <c r="V313" s="116">
        <f t="shared" si="11"/>
        <v>0</v>
      </c>
      <c r="W313" s="243"/>
      <c r="Y313" s="150"/>
    </row>
    <row r="314" spans="1:25" ht="18.75" customHeight="1">
      <c r="A314" s="257"/>
      <c r="B314" s="233">
        <v>6</v>
      </c>
      <c r="C314" s="235" t="s">
        <v>1138</v>
      </c>
      <c r="D314" s="236"/>
      <c r="E314" s="239" t="s">
        <v>1150</v>
      </c>
      <c r="F314" s="240" t="s">
        <v>300</v>
      </c>
      <c r="G314" s="241"/>
      <c r="H314" s="242"/>
      <c r="I314" s="95"/>
      <c r="J314" s="95"/>
      <c r="K314" s="95">
        <v>3</v>
      </c>
      <c r="L314" s="95"/>
      <c r="M314" s="95"/>
      <c r="N314" s="95">
        <v>3</v>
      </c>
      <c r="O314" s="95"/>
      <c r="P314" s="95"/>
      <c r="Q314" s="95">
        <v>3</v>
      </c>
      <c r="R314" s="95"/>
      <c r="S314" s="95"/>
      <c r="T314" s="95">
        <v>3</v>
      </c>
      <c r="U314" s="96"/>
      <c r="V314" s="116">
        <f>SUM(I314:T314)</f>
        <v>12</v>
      </c>
      <c r="W314" s="243">
        <f>IF(V314=0,"-",V315/V314)</f>
        <v>0.5</v>
      </c>
      <c r="Y314" s="150"/>
    </row>
    <row r="315" spans="1:25" ht="18.75" customHeight="1">
      <c r="A315" s="257"/>
      <c r="B315" s="234"/>
      <c r="C315" s="237"/>
      <c r="D315" s="238"/>
      <c r="E315" s="239"/>
      <c r="F315" s="244" t="s">
        <v>298</v>
      </c>
      <c r="G315" s="245"/>
      <c r="H315" s="246"/>
      <c r="I315" s="19"/>
      <c r="J315" s="19"/>
      <c r="K315" s="19">
        <v>3</v>
      </c>
      <c r="L315" s="19"/>
      <c r="M315" s="19"/>
      <c r="N315" s="19">
        <v>3</v>
      </c>
      <c r="O315" s="19"/>
      <c r="P315" s="19"/>
      <c r="Q315" s="19"/>
      <c r="R315" s="19"/>
      <c r="S315" s="19"/>
      <c r="T315" s="19"/>
      <c r="U315" s="20"/>
      <c r="V315" s="116">
        <f t="shared" ref="V315:V323" si="12">SUM(I315:T315)</f>
        <v>6</v>
      </c>
      <c r="W315" s="243"/>
      <c r="Y315" s="150"/>
    </row>
    <row r="316" spans="1:25" ht="18.75" customHeight="1">
      <c r="A316" s="257"/>
      <c r="B316" s="233">
        <v>7</v>
      </c>
      <c r="C316" s="235" t="s">
        <v>1139</v>
      </c>
      <c r="D316" s="236"/>
      <c r="E316" s="239" t="s">
        <v>1145</v>
      </c>
      <c r="F316" s="240" t="s">
        <v>300</v>
      </c>
      <c r="G316" s="241"/>
      <c r="H316" s="242"/>
      <c r="I316" s="95"/>
      <c r="J316" s="95"/>
      <c r="K316" s="95">
        <v>1</v>
      </c>
      <c r="L316" s="95"/>
      <c r="M316" s="95"/>
      <c r="N316" s="95">
        <v>2</v>
      </c>
      <c r="O316" s="95"/>
      <c r="P316" s="95"/>
      <c r="Q316" s="95">
        <v>2</v>
      </c>
      <c r="R316" s="95"/>
      <c r="S316" s="95"/>
      <c r="T316" s="95">
        <v>1</v>
      </c>
      <c r="U316" s="96"/>
      <c r="V316" s="116">
        <f t="shared" si="12"/>
        <v>6</v>
      </c>
      <c r="W316" s="243">
        <f>IF(V316=0,"-",V317/V316)</f>
        <v>0.5</v>
      </c>
      <c r="Y316" s="150"/>
    </row>
    <row r="317" spans="1:25" ht="18.75" customHeight="1">
      <c r="A317" s="257"/>
      <c r="B317" s="234"/>
      <c r="C317" s="237"/>
      <c r="D317" s="238"/>
      <c r="E317" s="239"/>
      <c r="F317" s="244" t="s">
        <v>298</v>
      </c>
      <c r="G317" s="245"/>
      <c r="H317" s="246"/>
      <c r="I317" s="19"/>
      <c r="J317" s="19"/>
      <c r="K317" s="19">
        <v>1</v>
      </c>
      <c r="L317" s="19"/>
      <c r="M317" s="19"/>
      <c r="N317" s="19">
        <v>2</v>
      </c>
      <c r="O317" s="19"/>
      <c r="P317" s="19"/>
      <c r="Q317" s="19"/>
      <c r="R317" s="19"/>
      <c r="S317" s="19"/>
      <c r="T317" s="19"/>
      <c r="U317" s="20"/>
      <c r="V317" s="116">
        <f t="shared" si="12"/>
        <v>3</v>
      </c>
      <c r="W317" s="243"/>
      <c r="Y317" s="150"/>
    </row>
    <row r="318" spans="1:25" ht="18.75" customHeight="1">
      <c r="A318" s="257"/>
      <c r="B318" s="233">
        <v>8</v>
      </c>
      <c r="C318" s="235" t="s">
        <v>1140</v>
      </c>
      <c r="D318" s="236"/>
      <c r="E318" s="239" t="s">
        <v>1150</v>
      </c>
      <c r="F318" s="240" t="s">
        <v>300</v>
      </c>
      <c r="G318" s="241"/>
      <c r="H318" s="242"/>
      <c r="I318" s="95"/>
      <c r="J318" s="95"/>
      <c r="K318" s="95">
        <v>1</v>
      </c>
      <c r="L318" s="95"/>
      <c r="M318" s="95"/>
      <c r="N318" s="95">
        <v>1</v>
      </c>
      <c r="O318" s="95"/>
      <c r="P318" s="95"/>
      <c r="Q318" s="95">
        <v>1</v>
      </c>
      <c r="R318" s="95"/>
      <c r="S318" s="95"/>
      <c r="T318" s="95">
        <v>1</v>
      </c>
      <c r="U318" s="96"/>
      <c r="V318" s="116">
        <f t="shared" si="12"/>
        <v>4</v>
      </c>
      <c r="W318" s="243">
        <f>IF(V318=0,"-",V319/V318)</f>
        <v>0.5</v>
      </c>
      <c r="Y318" s="150"/>
    </row>
    <row r="319" spans="1:25" ht="18.75" customHeight="1">
      <c r="A319" s="257"/>
      <c r="B319" s="234"/>
      <c r="C319" s="237"/>
      <c r="D319" s="238"/>
      <c r="E319" s="239"/>
      <c r="F319" s="244" t="s">
        <v>298</v>
      </c>
      <c r="G319" s="245"/>
      <c r="H319" s="246"/>
      <c r="I319" s="19"/>
      <c r="J319" s="19"/>
      <c r="K319" s="19">
        <v>1</v>
      </c>
      <c r="L319" s="19"/>
      <c r="M319" s="19"/>
      <c r="N319" s="19">
        <v>1</v>
      </c>
      <c r="O319" s="19"/>
      <c r="P319" s="19"/>
      <c r="Q319" s="19"/>
      <c r="R319" s="19"/>
      <c r="S319" s="19"/>
      <c r="T319" s="19"/>
      <c r="U319" s="20"/>
      <c r="V319" s="116">
        <f t="shared" si="12"/>
        <v>2</v>
      </c>
      <c r="W319" s="243"/>
      <c r="Y319" s="150"/>
    </row>
    <row r="320" spans="1:25" ht="18.75" customHeight="1">
      <c r="A320" s="257"/>
      <c r="B320" s="233">
        <v>9</v>
      </c>
      <c r="C320" s="235" t="s">
        <v>1141</v>
      </c>
      <c r="D320" s="236"/>
      <c r="E320" s="239" t="s">
        <v>1151</v>
      </c>
      <c r="F320" s="240" t="s">
        <v>300</v>
      </c>
      <c r="G320" s="241"/>
      <c r="H320" s="242"/>
      <c r="I320" s="95"/>
      <c r="J320" s="95"/>
      <c r="K320" s="95">
        <v>2</v>
      </c>
      <c r="L320" s="95"/>
      <c r="M320" s="95"/>
      <c r="N320" s="95">
        <v>2</v>
      </c>
      <c r="O320" s="95"/>
      <c r="P320" s="95"/>
      <c r="Q320" s="95">
        <v>2</v>
      </c>
      <c r="R320" s="95"/>
      <c r="S320" s="95"/>
      <c r="T320" s="95">
        <v>2</v>
      </c>
      <c r="U320" s="96"/>
      <c r="V320" s="116">
        <f t="shared" si="12"/>
        <v>8</v>
      </c>
      <c r="W320" s="243">
        <f>IF(V320=0,"-",V321/V320)</f>
        <v>0.375</v>
      </c>
      <c r="Y320" s="150"/>
    </row>
    <row r="321" spans="1:25" ht="18.75" customHeight="1">
      <c r="A321" s="257"/>
      <c r="B321" s="234"/>
      <c r="C321" s="237"/>
      <c r="D321" s="238"/>
      <c r="E321" s="239"/>
      <c r="F321" s="244" t="s">
        <v>298</v>
      </c>
      <c r="G321" s="245"/>
      <c r="H321" s="246"/>
      <c r="I321" s="19"/>
      <c r="J321" s="19"/>
      <c r="K321" s="19">
        <v>2</v>
      </c>
      <c r="L321" s="19"/>
      <c r="M321" s="19"/>
      <c r="N321" s="19">
        <v>1</v>
      </c>
      <c r="O321" s="19"/>
      <c r="P321" s="19"/>
      <c r="Q321" s="19"/>
      <c r="R321" s="19"/>
      <c r="S321" s="19"/>
      <c r="T321" s="19"/>
      <c r="U321" s="20"/>
      <c r="V321" s="116">
        <f t="shared" si="12"/>
        <v>3</v>
      </c>
      <c r="W321" s="243"/>
      <c r="Y321" s="150"/>
    </row>
    <row r="322" spans="1:25" ht="18.75" customHeight="1">
      <c r="A322" s="257" t="s">
        <v>306</v>
      </c>
      <c r="B322" s="233">
        <v>1</v>
      </c>
      <c r="C322" s="235" t="s">
        <v>1142</v>
      </c>
      <c r="D322" s="236"/>
      <c r="E322" s="239" t="s">
        <v>1152</v>
      </c>
      <c r="F322" s="240" t="s">
        <v>300</v>
      </c>
      <c r="G322" s="241"/>
      <c r="H322" s="242"/>
      <c r="I322" s="95"/>
      <c r="J322" s="95"/>
      <c r="K322" s="95">
        <v>30</v>
      </c>
      <c r="L322" s="95"/>
      <c r="M322" s="95"/>
      <c r="N322" s="95">
        <v>20</v>
      </c>
      <c r="O322" s="95"/>
      <c r="P322" s="95"/>
      <c r="Q322" s="95">
        <v>20</v>
      </c>
      <c r="R322" s="95"/>
      <c r="S322" s="95"/>
      <c r="T322" s="95">
        <v>20</v>
      </c>
      <c r="U322" s="96"/>
      <c r="V322" s="116">
        <f t="shared" si="12"/>
        <v>90</v>
      </c>
      <c r="W322" s="243">
        <f>IF(V322=0,"-",V323/V322)</f>
        <v>0.43333333333333335</v>
      </c>
      <c r="Y322" s="150"/>
    </row>
    <row r="323" spans="1:25" ht="18.75" customHeight="1">
      <c r="A323" s="257"/>
      <c r="B323" s="234"/>
      <c r="C323" s="237"/>
      <c r="D323" s="238"/>
      <c r="E323" s="239"/>
      <c r="F323" s="244" t="s">
        <v>298</v>
      </c>
      <c r="G323" s="245"/>
      <c r="H323" s="246"/>
      <c r="I323" s="19"/>
      <c r="J323" s="19"/>
      <c r="K323" s="19">
        <v>19</v>
      </c>
      <c r="L323" s="19"/>
      <c r="M323" s="19"/>
      <c r="N323" s="19">
        <v>20</v>
      </c>
      <c r="O323" s="19"/>
      <c r="P323" s="19"/>
      <c r="Q323" s="19"/>
      <c r="R323" s="19"/>
      <c r="S323" s="19"/>
      <c r="T323" s="19"/>
      <c r="U323" s="20"/>
      <c r="V323" s="116">
        <f t="shared" si="12"/>
        <v>39</v>
      </c>
      <c r="W323" s="243"/>
      <c r="Y323" s="150"/>
    </row>
    <row r="324" spans="1:25" ht="18.75" customHeight="1">
      <c r="A324" s="257"/>
      <c r="B324" s="233">
        <v>2</v>
      </c>
      <c r="C324" s="235" t="s">
        <v>1143</v>
      </c>
      <c r="D324" s="236"/>
      <c r="E324" s="239" t="s">
        <v>1127</v>
      </c>
      <c r="F324" s="240" t="s">
        <v>300</v>
      </c>
      <c r="G324" s="241"/>
      <c r="H324" s="242"/>
      <c r="I324" s="95"/>
      <c r="J324" s="95"/>
      <c r="K324" s="95">
        <v>1</v>
      </c>
      <c r="L324" s="95"/>
      <c r="M324" s="95"/>
      <c r="N324" s="95">
        <v>1</v>
      </c>
      <c r="O324" s="95"/>
      <c r="P324" s="95"/>
      <c r="Q324" s="95"/>
      <c r="R324" s="95"/>
      <c r="S324" s="95"/>
      <c r="T324" s="95">
        <v>1</v>
      </c>
      <c r="U324" s="96"/>
      <c r="V324" s="116">
        <f>SUM(I324:T324)</f>
        <v>3</v>
      </c>
      <c r="W324" s="243">
        <f>IF(V324=0,"-",V325/V324)</f>
        <v>0.66666666666666663</v>
      </c>
    </row>
    <row r="325" spans="1:25" ht="18.75" customHeight="1">
      <c r="A325" s="257"/>
      <c r="B325" s="234"/>
      <c r="C325" s="237"/>
      <c r="D325" s="238"/>
      <c r="E325" s="239"/>
      <c r="F325" s="244" t="s">
        <v>298</v>
      </c>
      <c r="G325" s="245"/>
      <c r="H325" s="246"/>
      <c r="I325" s="19"/>
      <c r="J325" s="19"/>
      <c r="K325" s="19">
        <v>1</v>
      </c>
      <c r="L325" s="19"/>
      <c r="M325" s="19"/>
      <c r="N325" s="19">
        <v>1</v>
      </c>
      <c r="O325" s="19"/>
      <c r="P325" s="19"/>
      <c r="Q325" s="19"/>
      <c r="R325" s="19"/>
      <c r="S325" s="19"/>
      <c r="T325" s="19"/>
      <c r="U325" s="20"/>
      <c r="V325" s="116">
        <f t="shared" ref="V325:V327" si="13">SUM(I325:T325)</f>
        <v>2</v>
      </c>
      <c r="W325" s="243"/>
    </row>
    <row r="326" spans="1:25" ht="18.75" customHeight="1">
      <c r="A326" s="257"/>
      <c r="B326" s="233">
        <v>3</v>
      </c>
      <c r="C326" s="235" t="s">
        <v>1144</v>
      </c>
      <c r="D326" s="236"/>
      <c r="E326" s="239" t="s">
        <v>1132</v>
      </c>
      <c r="F326" s="240" t="s">
        <v>300</v>
      </c>
      <c r="G326" s="241"/>
      <c r="H326" s="242"/>
      <c r="I326" s="95"/>
      <c r="J326" s="95"/>
      <c r="K326" s="95">
        <v>1</v>
      </c>
      <c r="L326" s="95"/>
      <c r="M326" s="95"/>
      <c r="N326" s="95">
        <v>1</v>
      </c>
      <c r="O326" s="95"/>
      <c r="P326" s="95"/>
      <c r="Q326" s="95">
        <v>1</v>
      </c>
      <c r="R326" s="95"/>
      <c r="S326" s="95"/>
      <c r="T326" s="95">
        <v>1</v>
      </c>
      <c r="U326" s="96"/>
      <c r="V326" s="116">
        <f t="shared" si="13"/>
        <v>4</v>
      </c>
      <c r="W326" s="243">
        <f>IF(V326=0,"-",V327/V326)</f>
        <v>0.25</v>
      </c>
    </row>
    <row r="327" spans="1:25" ht="18.75" customHeight="1">
      <c r="A327" s="257"/>
      <c r="B327" s="234"/>
      <c r="C327" s="237"/>
      <c r="D327" s="238"/>
      <c r="E327" s="239"/>
      <c r="F327" s="244" t="s">
        <v>298</v>
      </c>
      <c r="G327" s="245"/>
      <c r="H327" s="246"/>
      <c r="I327" s="19"/>
      <c r="J327" s="19"/>
      <c r="K327" s="19">
        <v>1</v>
      </c>
      <c r="L327" s="19"/>
      <c r="M327" s="19"/>
      <c r="N327" s="19">
        <v>0</v>
      </c>
      <c r="O327" s="19"/>
      <c r="P327" s="19"/>
      <c r="Q327" s="19"/>
      <c r="R327" s="19"/>
      <c r="S327" s="19"/>
      <c r="T327" s="19"/>
      <c r="U327" s="20"/>
      <c r="V327" s="116">
        <f t="shared" si="13"/>
        <v>1</v>
      </c>
      <c r="W327" s="243"/>
    </row>
    <row r="328" spans="1:25" ht="33.75" customHeight="1">
      <c r="A328" s="141"/>
      <c r="B328" s="142"/>
      <c r="C328" s="143"/>
      <c r="D328" s="143"/>
      <c r="E328" s="144"/>
      <c r="F328" s="145"/>
      <c r="G328" s="145"/>
      <c r="H328" s="145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7"/>
      <c r="V328" s="148"/>
      <c r="W328" s="149"/>
    </row>
    <row r="329" spans="1:25" ht="34.5" customHeight="1"/>
    <row r="330" spans="1:25" ht="12.75" customHeight="1"/>
    <row r="331" spans="1:25" ht="12.75" customHeight="1">
      <c r="A331" s="256" t="s">
        <v>1072</v>
      </c>
      <c r="B331" s="256"/>
      <c r="C331" s="256"/>
      <c r="D331" s="256"/>
      <c r="E331" s="2"/>
      <c r="F331" s="254" t="s">
        <v>1073</v>
      </c>
      <c r="G331" s="254"/>
      <c r="H331" s="254"/>
      <c r="I331" s="254"/>
      <c r="J331" s="254"/>
      <c r="K331" s="254"/>
      <c r="L331" s="254"/>
      <c r="M331" s="254"/>
      <c r="N331" s="254"/>
      <c r="O331" s="254"/>
      <c r="P331" s="2"/>
      <c r="Q331" s="254" t="s">
        <v>1200</v>
      </c>
      <c r="R331" s="254"/>
      <c r="S331" s="254"/>
      <c r="T331" s="254"/>
      <c r="U331" s="254"/>
      <c r="V331" s="254"/>
      <c r="W331" s="254"/>
    </row>
    <row r="332" spans="1:25" ht="12.75" customHeight="1">
      <c r="A332" s="252" t="s">
        <v>1074</v>
      </c>
      <c r="B332" s="252"/>
      <c r="C332" s="252"/>
      <c r="D332" s="252"/>
      <c r="E332" s="2"/>
      <c r="F332" s="252" t="s">
        <v>1013</v>
      </c>
      <c r="G332" s="252"/>
      <c r="H332" s="252"/>
      <c r="I332" s="252"/>
      <c r="J332" s="252"/>
      <c r="K332" s="252"/>
      <c r="L332" s="252"/>
      <c r="M332" s="252"/>
      <c r="N332" s="252"/>
      <c r="O332" s="252"/>
      <c r="P332" s="2"/>
      <c r="Q332" s="252" t="s">
        <v>1201</v>
      </c>
      <c r="R332" s="252"/>
      <c r="S332" s="252"/>
      <c r="T332" s="252"/>
      <c r="U332" s="252"/>
      <c r="V332" s="252"/>
      <c r="W332" s="252"/>
    </row>
    <row r="333" spans="1:25" ht="63" customHeight="1">
      <c r="A333" s="141"/>
      <c r="B333" s="141"/>
      <c r="C333" s="141"/>
      <c r="D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Q333" s="141"/>
      <c r="R333" s="141"/>
      <c r="S333" s="141"/>
      <c r="T333" s="141"/>
      <c r="U333" s="141"/>
      <c r="V333" s="141"/>
      <c r="W333" s="141"/>
    </row>
    <row r="334" spans="1:25">
      <c r="A334" s="253"/>
      <c r="B334" s="253"/>
      <c r="C334" s="253"/>
      <c r="D334" s="253"/>
      <c r="F334" s="254" t="s">
        <v>1075</v>
      </c>
      <c r="G334" s="254"/>
      <c r="H334" s="254"/>
      <c r="I334" s="254"/>
      <c r="J334" s="254"/>
      <c r="K334" s="254"/>
      <c r="L334" s="254"/>
      <c r="M334" s="254"/>
      <c r="N334" s="254"/>
      <c r="O334" s="254"/>
      <c r="Q334" s="255"/>
      <c r="R334" s="255"/>
      <c r="S334" s="255"/>
      <c r="T334" s="255"/>
      <c r="U334" s="255"/>
      <c r="V334" s="255"/>
      <c r="W334" s="255"/>
    </row>
    <row r="335" spans="1:25" ht="28.5" customHeight="1">
      <c r="A335" s="251"/>
      <c r="B335" s="251"/>
      <c r="C335" s="251"/>
      <c r="D335" s="251"/>
      <c r="F335" s="252" t="s">
        <v>1184</v>
      </c>
      <c r="G335" s="252"/>
      <c r="H335" s="252"/>
      <c r="I335" s="252"/>
      <c r="J335" s="252"/>
      <c r="K335" s="252"/>
      <c r="L335" s="252"/>
      <c r="M335" s="252"/>
      <c r="N335" s="252"/>
      <c r="O335" s="252"/>
      <c r="Q335" s="251"/>
      <c r="R335" s="251"/>
      <c r="S335" s="251"/>
      <c r="T335" s="251"/>
      <c r="U335" s="251"/>
      <c r="V335" s="251"/>
      <c r="W335" s="251"/>
    </row>
    <row r="336" spans="1:25" hidden="1"/>
    <row r="337" spans="1:2" hidden="1"/>
    <row r="338" spans="1:2" hidden="1"/>
    <row r="339" spans="1:2" hidden="1"/>
    <row r="340" spans="1:2" hidden="1"/>
    <row r="341" spans="1:2" hidden="1"/>
    <row r="342" spans="1:2" hidden="1"/>
    <row r="343" spans="1:2" hidden="1"/>
    <row r="344" spans="1:2" hidden="1"/>
    <row r="345" spans="1:2" hidden="1"/>
    <row r="346" spans="1:2" hidden="1"/>
    <row r="347" spans="1:2" hidden="1"/>
    <row r="348" spans="1:2" hidden="1"/>
    <row r="349" spans="1:2" hidden="1"/>
    <row r="350" spans="1:2" hidden="1">
      <c r="A350" s="1">
        <v>1</v>
      </c>
      <c r="B350" s="10" t="s">
        <v>33</v>
      </c>
    </row>
    <row r="351" spans="1:2" hidden="1">
      <c r="A351" s="1">
        <v>2</v>
      </c>
      <c r="B351" s="10" t="s">
        <v>34</v>
      </c>
    </row>
    <row r="352" spans="1:2" hidden="1">
      <c r="A352" s="1">
        <v>3</v>
      </c>
      <c r="B352" s="10" t="s">
        <v>35</v>
      </c>
    </row>
    <row r="353" spans="1:2" hidden="1">
      <c r="A353" s="1">
        <v>4</v>
      </c>
      <c r="B353" s="10" t="s">
        <v>36</v>
      </c>
    </row>
    <row r="354" spans="1:2" hidden="1"/>
    <row r="355" spans="1:2" hidden="1"/>
    <row r="356" spans="1:2" hidden="1">
      <c r="B356" s="1" t="s">
        <v>37</v>
      </c>
    </row>
    <row r="357" spans="1:2" hidden="1">
      <c r="A357" s="1">
        <v>1</v>
      </c>
      <c r="B357" s="1" t="s">
        <v>38</v>
      </c>
    </row>
    <row r="358" spans="1:2" hidden="1">
      <c r="A358" s="1">
        <v>2</v>
      </c>
      <c r="B358" s="1" t="s">
        <v>39</v>
      </c>
    </row>
    <row r="359" spans="1:2" hidden="1">
      <c r="A359" s="1">
        <v>3</v>
      </c>
      <c r="B359" s="1" t="s">
        <v>40</v>
      </c>
    </row>
    <row r="360" spans="1:2" hidden="1">
      <c r="A360" s="1">
        <v>4</v>
      </c>
      <c r="B360" s="1" t="s">
        <v>41</v>
      </c>
    </row>
    <row r="361" spans="1:2" hidden="1"/>
    <row r="362" spans="1:2" hidden="1"/>
    <row r="363" spans="1:2" hidden="1">
      <c r="B363" s="1" t="s">
        <v>42</v>
      </c>
    </row>
    <row r="364" spans="1:2" hidden="1">
      <c r="A364" s="1">
        <v>1.1000000000000001</v>
      </c>
      <c r="B364" s="1" t="s">
        <v>43</v>
      </c>
    </row>
    <row r="365" spans="1:2" hidden="1">
      <c r="A365" s="1">
        <v>1.2</v>
      </c>
      <c r="B365" s="1" t="s">
        <v>44</v>
      </c>
    </row>
    <row r="366" spans="1:2" hidden="1">
      <c r="A366" s="1">
        <v>1.3</v>
      </c>
      <c r="B366" s="1" t="s">
        <v>45</v>
      </c>
    </row>
    <row r="367" spans="1:2" hidden="1">
      <c r="A367" s="1">
        <v>1.4</v>
      </c>
      <c r="B367" s="1" t="s">
        <v>46</v>
      </c>
    </row>
    <row r="368" spans="1:2" hidden="1">
      <c r="A368" s="1">
        <v>1.5</v>
      </c>
      <c r="B368" s="1" t="s">
        <v>47</v>
      </c>
    </row>
    <row r="369" spans="1:2" hidden="1">
      <c r="A369" s="1">
        <v>1.6</v>
      </c>
      <c r="B369" s="1" t="s">
        <v>48</v>
      </c>
    </row>
    <row r="370" spans="1:2" hidden="1">
      <c r="A370" s="1">
        <v>1.7</v>
      </c>
      <c r="B370" s="1" t="s">
        <v>49</v>
      </c>
    </row>
    <row r="371" spans="1:2" hidden="1">
      <c r="A371" s="1">
        <v>1.8</v>
      </c>
      <c r="B371" s="1" t="s">
        <v>50</v>
      </c>
    </row>
    <row r="372" spans="1:2" hidden="1">
      <c r="A372" s="1">
        <v>2.1</v>
      </c>
      <c r="B372" s="1" t="s">
        <v>51</v>
      </c>
    </row>
    <row r="373" spans="1:2" hidden="1">
      <c r="A373" s="1">
        <v>2.2000000000000002</v>
      </c>
      <c r="B373" s="1" t="s">
        <v>52</v>
      </c>
    </row>
    <row r="374" spans="1:2" hidden="1">
      <c r="A374" s="1">
        <v>2.2999999999999998</v>
      </c>
      <c r="B374" s="1" t="s">
        <v>53</v>
      </c>
    </row>
    <row r="375" spans="1:2" hidden="1">
      <c r="A375" s="1">
        <v>2.4</v>
      </c>
      <c r="B375" s="1" t="s">
        <v>54</v>
      </c>
    </row>
    <row r="376" spans="1:2" hidden="1">
      <c r="A376" s="1">
        <v>2.5</v>
      </c>
      <c r="B376" s="1" t="s">
        <v>55</v>
      </c>
    </row>
    <row r="377" spans="1:2" hidden="1">
      <c r="A377" s="1">
        <v>2.6</v>
      </c>
      <c r="B377" s="1" t="s">
        <v>56</v>
      </c>
    </row>
    <row r="378" spans="1:2" hidden="1">
      <c r="A378" s="1">
        <v>2.7</v>
      </c>
      <c r="B378" s="1" t="s">
        <v>57</v>
      </c>
    </row>
    <row r="379" spans="1:2" hidden="1">
      <c r="A379" s="1">
        <v>3.1</v>
      </c>
      <c r="B379" s="1" t="s">
        <v>58</v>
      </c>
    </row>
    <row r="380" spans="1:2" hidden="1">
      <c r="A380" s="1">
        <v>3.2</v>
      </c>
      <c r="B380" s="1" t="s">
        <v>59</v>
      </c>
    </row>
    <row r="381" spans="1:2" hidden="1">
      <c r="A381" s="1">
        <v>3.3</v>
      </c>
      <c r="B381" s="1" t="s">
        <v>60</v>
      </c>
    </row>
    <row r="382" spans="1:2" hidden="1">
      <c r="A382" s="1">
        <v>3.4</v>
      </c>
      <c r="B382" s="1" t="s">
        <v>61</v>
      </c>
    </row>
    <row r="383" spans="1:2" hidden="1">
      <c r="A383" s="1">
        <v>3.5</v>
      </c>
      <c r="B383" s="1" t="s">
        <v>62</v>
      </c>
    </row>
    <row r="384" spans="1:2" hidden="1">
      <c r="A384" s="1">
        <v>3.6</v>
      </c>
      <c r="B384" s="1" t="s">
        <v>63</v>
      </c>
    </row>
    <row r="385" spans="1:2" hidden="1">
      <c r="A385" s="1">
        <v>3.7</v>
      </c>
      <c r="B385" s="1" t="s">
        <v>64</v>
      </c>
    </row>
    <row r="386" spans="1:2" hidden="1">
      <c r="A386" s="1">
        <v>3.8</v>
      </c>
      <c r="B386" s="1" t="s">
        <v>65</v>
      </c>
    </row>
    <row r="387" spans="1:2" hidden="1">
      <c r="A387" s="1">
        <v>3.9</v>
      </c>
      <c r="B387" s="1" t="s">
        <v>66</v>
      </c>
    </row>
    <row r="388" spans="1:2" hidden="1">
      <c r="A388" s="1">
        <v>4.0999999999999996</v>
      </c>
      <c r="B388" s="1" t="s">
        <v>67</v>
      </c>
    </row>
    <row r="389" spans="1:2" hidden="1">
      <c r="A389" s="1">
        <v>4.2</v>
      </c>
      <c r="B389" s="1" t="s">
        <v>68</v>
      </c>
    </row>
    <row r="390" spans="1:2" hidden="1">
      <c r="A390" s="1">
        <v>4.3</v>
      </c>
      <c r="B390" s="1" t="s">
        <v>69</v>
      </c>
    </row>
    <row r="391" spans="1:2" hidden="1">
      <c r="A391" s="1">
        <v>4.4000000000000004</v>
      </c>
      <c r="B391" s="1" t="s">
        <v>70</v>
      </c>
    </row>
    <row r="392" spans="1:2" hidden="1"/>
    <row r="393" spans="1:2" hidden="1"/>
    <row r="394" spans="1:2" hidden="1"/>
    <row r="395" spans="1:2" hidden="1">
      <c r="B395" s="1" t="s">
        <v>71</v>
      </c>
    </row>
    <row r="396" spans="1:2" hidden="1">
      <c r="A396" s="1" t="s">
        <v>72</v>
      </c>
      <c r="B396" s="1" t="s">
        <v>43</v>
      </c>
    </row>
    <row r="397" spans="1:2" hidden="1">
      <c r="A397" s="1" t="s">
        <v>73</v>
      </c>
      <c r="B397" s="1" t="s">
        <v>74</v>
      </c>
    </row>
    <row r="398" spans="1:2" hidden="1">
      <c r="A398" s="1" t="s">
        <v>75</v>
      </c>
      <c r="B398" s="1" t="s">
        <v>76</v>
      </c>
    </row>
    <row r="399" spans="1:2" hidden="1">
      <c r="A399" s="1" t="s">
        <v>77</v>
      </c>
      <c r="B399" s="1" t="s">
        <v>78</v>
      </c>
    </row>
    <row r="400" spans="1:2" hidden="1">
      <c r="A400" s="1" t="s">
        <v>79</v>
      </c>
      <c r="B400" s="1" t="s">
        <v>80</v>
      </c>
    </row>
    <row r="401" spans="1:2" hidden="1">
      <c r="A401" s="1" t="s">
        <v>81</v>
      </c>
      <c r="B401" s="1" t="s">
        <v>82</v>
      </c>
    </row>
    <row r="402" spans="1:2" hidden="1">
      <c r="A402" s="1" t="s">
        <v>83</v>
      </c>
      <c r="B402" s="1" t="s">
        <v>84</v>
      </c>
    </row>
    <row r="403" spans="1:2" hidden="1">
      <c r="A403" s="1" t="s">
        <v>85</v>
      </c>
      <c r="B403" s="1" t="s">
        <v>86</v>
      </c>
    </row>
    <row r="404" spans="1:2" hidden="1">
      <c r="A404" s="1" t="s">
        <v>87</v>
      </c>
      <c r="B404" s="1" t="s">
        <v>88</v>
      </c>
    </row>
    <row r="405" spans="1:2" hidden="1">
      <c r="A405" s="1" t="s">
        <v>89</v>
      </c>
      <c r="B405" s="1" t="s">
        <v>90</v>
      </c>
    </row>
    <row r="406" spans="1:2" hidden="1">
      <c r="A406" s="1" t="s">
        <v>91</v>
      </c>
      <c r="B406" s="1" t="s">
        <v>92</v>
      </c>
    </row>
    <row r="407" spans="1:2" hidden="1">
      <c r="A407" s="1" t="s">
        <v>93</v>
      </c>
      <c r="B407" s="1" t="s">
        <v>94</v>
      </c>
    </row>
    <row r="408" spans="1:2" hidden="1">
      <c r="A408" s="1" t="s">
        <v>95</v>
      </c>
      <c r="B408" s="1" t="s">
        <v>96</v>
      </c>
    </row>
    <row r="409" spans="1:2" hidden="1">
      <c r="A409" s="1" t="s">
        <v>97</v>
      </c>
      <c r="B409" s="1" t="s">
        <v>98</v>
      </c>
    </row>
    <row r="410" spans="1:2" hidden="1">
      <c r="A410" s="1" t="s">
        <v>99</v>
      </c>
      <c r="B410" s="1" t="s">
        <v>100</v>
      </c>
    </row>
    <row r="411" spans="1:2" hidden="1">
      <c r="A411" s="1" t="s">
        <v>101</v>
      </c>
      <c r="B411" s="1" t="s">
        <v>46</v>
      </c>
    </row>
    <row r="412" spans="1:2" hidden="1">
      <c r="A412" s="1" t="s">
        <v>102</v>
      </c>
      <c r="B412" s="1" t="s">
        <v>103</v>
      </c>
    </row>
    <row r="413" spans="1:2" hidden="1">
      <c r="A413" s="1" t="s">
        <v>104</v>
      </c>
      <c r="B413" s="1" t="s">
        <v>105</v>
      </c>
    </row>
    <row r="414" spans="1:2" hidden="1">
      <c r="A414" s="1" t="s">
        <v>106</v>
      </c>
      <c r="B414" s="1" t="s">
        <v>107</v>
      </c>
    </row>
    <row r="415" spans="1:2" hidden="1">
      <c r="A415" s="1" t="s">
        <v>108</v>
      </c>
      <c r="B415" s="1" t="s">
        <v>109</v>
      </c>
    </row>
    <row r="416" spans="1:2" hidden="1">
      <c r="A416" s="1" t="s">
        <v>110</v>
      </c>
      <c r="B416" s="1" t="s">
        <v>111</v>
      </c>
    </row>
    <row r="417" spans="1:2" hidden="1">
      <c r="A417" s="1" t="s">
        <v>112</v>
      </c>
      <c r="B417" s="1" t="s">
        <v>113</v>
      </c>
    </row>
    <row r="418" spans="1:2" hidden="1">
      <c r="A418" s="1" t="s">
        <v>114</v>
      </c>
      <c r="B418" s="1" t="s">
        <v>115</v>
      </c>
    </row>
    <row r="419" spans="1:2" hidden="1">
      <c r="A419" s="1" t="s">
        <v>116</v>
      </c>
      <c r="B419" s="1" t="s">
        <v>117</v>
      </c>
    </row>
    <row r="420" spans="1:2" hidden="1">
      <c r="A420" s="1" t="s">
        <v>118</v>
      </c>
      <c r="B420" s="1" t="s">
        <v>119</v>
      </c>
    </row>
    <row r="421" spans="1:2" hidden="1">
      <c r="A421" s="1" t="s">
        <v>120</v>
      </c>
      <c r="B421" s="1" t="s">
        <v>121</v>
      </c>
    </row>
    <row r="422" spans="1:2" hidden="1">
      <c r="A422" s="1" t="s">
        <v>122</v>
      </c>
      <c r="B422" s="1" t="s">
        <v>123</v>
      </c>
    </row>
    <row r="423" spans="1:2" hidden="1">
      <c r="A423" s="1" t="s">
        <v>124</v>
      </c>
      <c r="B423" s="1" t="s">
        <v>125</v>
      </c>
    </row>
    <row r="424" spans="1:2" hidden="1">
      <c r="A424" s="1" t="s">
        <v>126</v>
      </c>
      <c r="B424" s="1" t="s">
        <v>127</v>
      </c>
    </row>
    <row r="425" spans="1:2" hidden="1">
      <c r="A425" s="1" t="s">
        <v>128</v>
      </c>
      <c r="B425" s="1" t="s">
        <v>100</v>
      </c>
    </row>
    <row r="426" spans="1:2" hidden="1">
      <c r="A426" s="1" t="s">
        <v>129</v>
      </c>
      <c r="B426" s="1" t="s">
        <v>130</v>
      </c>
    </row>
    <row r="427" spans="1:2" hidden="1">
      <c r="A427" s="1" t="s">
        <v>131</v>
      </c>
      <c r="B427" s="1" t="s">
        <v>132</v>
      </c>
    </row>
    <row r="428" spans="1:2" hidden="1">
      <c r="A428" s="1" t="s">
        <v>133</v>
      </c>
      <c r="B428" s="1" t="s">
        <v>134</v>
      </c>
    </row>
    <row r="429" spans="1:2" hidden="1">
      <c r="A429" s="1" t="s">
        <v>135</v>
      </c>
      <c r="B429" s="1" t="s">
        <v>136</v>
      </c>
    </row>
    <row r="430" spans="1:2" hidden="1">
      <c r="A430" s="1" t="s">
        <v>137</v>
      </c>
      <c r="B430" s="1" t="s">
        <v>138</v>
      </c>
    </row>
    <row r="431" spans="1:2" hidden="1">
      <c r="A431" s="1" t="s">
        <v>139</v>
      </c>
      <c r="B431" s="1" t="s">
        <v>140</v>
      </c>
    </row>
    <row r="432" spans="1:2" hidden="1">
      <c r="A432" s="1" t="s">
        <v>141</v>
      </c>
      <c r="B432" s="1" t="s">
        <v>142</v>
      </c>
    </row>
    <row r="433" spans="1:2" hidden="1">
      <c r="A433" s="1" t="s">
        <v>143</v>
      </c>
      <c r="B433" s="1" t="s">
        <v>144</v>
      </c>
    </row>
    <row r="434" spans="1:2" hidden="1">
      <c r="A434" s="1" t="s">
        <v>145</v>
      </c>
      <c r="B434" s="1" t="s">
        <v>146</v>
      </c>
    </row>
    <row r="435" spans="1:2" hidden="1">
      <c r="A435" s="1" t="s">
        <v>147</v>
      </c>
      <c r="B435" s="1" t="s">
        <v>148</v>
      </c>
    </row>
    <row r="436" spans="1:2" hidden="1">
      <c r="A436" s="1" t="s">
        <v>149</v>
      </c>
      <c r="B436" s="1" t="s">
        <v>150</v>
      </c>
    </row>
    <row r="437" spans="1:2" hidden="1">
      <c r="A437" s="1" t="s">
        <v>151</v>
      </c>
      <c r="B437" s="1" t="s">
        <v>152</v>
      </c>
    </row>
    <row r="438" spans="1:2" hidden="1">
      <c r="A438" s="1" t="s">
        <v>153</v>
      </c>
      <c r="B438" s="1" t="s">
        <v>154</v>
      </c>
    </row>
    <row r="439" spans="1:2" hidden="1">
      <c r="A439" s="1" t="s">
        <v>155</v>
      </c>
      <c r="B439" s="1" t="s">
        <v>156</v>
      </c>
    </row>
    <row r="440" spans="1:2" hidden="1">
      <c r="A440" s="1" t="s">
        <v>157</v>
      </c>
      <c r="B440" s="1" t="s">
        <v>158</v>
      </c>
    </row>
    <row r="441" spans="1:2" hidden="1">
      <c r="A441" s="1" t="s">
        <v>159</v>
      </c>
      <c r="B441" s="1" t="s">
        <v>160</v>
      </c>
    </row>
    <row r="442" spans="1:2" hidden="1">
      <c r="A442" s="1" t="s">
        <v>161</v>
      </c>
      <c r="B442" s="1" t="s">
        <v>162</v>
      </c>
    </row>
    <row r="443" spans="1:2" hidden="1">
      <c r="A443" s="1" t="s">
        <v>163</v>
      </c>
      <c r="B443" s="1" t="s">
        <v>164</v>
      </c>
    </row>
    <row r="444" spans="1:2" hidden="1">
      <c r="A444" s="1" t="s">
        <v>165</v>
      </c>
      <c r="B444" s="1" t="s">
        <v>166</v>
      </c>
    </row>
    <row r="445" spans="1:2" hidden="1">
      <c r="A445" s="1" t="s">
        <v>167</v>
      </c>
      <c r="B445" s="1" t="s">
        <v>168</v>
      </c>
    </row>
    <row r="446" spans="1:2" hidden="1">
      <c r="A446" s="1" t="s">
        <v>169</v>
      </c>
      <c r="B446" s="1" t="s">
        <v>170</v>
      </c>
    </row>
    <row r="447" spans="1:2" hidden="1">
      <c r="A447" s="1" t="s">
        <v>171</v>
      </c>
      <c r="B447" s="1" t="s">
        <v>172</v>
      </c>
    </row>
    <row r="448" spans="1:2" hidden="1">
      <c r="A448" s="1" t="s">
        <v>173</v>
      </c>
      <c r="B448" s="1" t="s">
        <v>174</v>
      </c>
    </row>
    <row r="449" spans="1:2" hidden="1">
      <c r="A449" s="1" t="s">
        <v>175</v>
      </c>
      <c r="B449" s="1" t="s">
        <v>176</v>
      </c>
    </row>
    <row r="450" spans="1:2" hidden="1">
      <c r="A450" s="1" t="s">
        <v>177</v>
      </c>
      <c r="B450" s="1" t="s">
        <v>178</v>
      </c>
    </row>
    <row r="451" spans="1:2" hidden="1">
      <c r="A451" s="1" t="s">
        <v>179</v>
      </c>
      <c r="B451" s="1" t="s">
        <v>180</v>
      </c>
    </row>
    <row r="452" spans="1:2" hidden="1">
      <c r="A452" s="1" t="s">
        <v>181</v>
      </c>
      <c r="B452" s="1" t="s">
        <v>182</v>
      </c>
    </row>
    <row r="453" spans="1:2" hidden="1">
      <c r="A453" s="1" t="s">
        <v>183</v>
      </c>
      <c r="B453" s="1" t="s">
        <v>184</v>
      </c>
    </row>
    <row r="454" spans="1:2" hidden="1">
      <c r="A454" s="1" t="s">
        <v>185</v>
      </c>
      <c r="B454" s="1" t="s">
        <v>186</v>
      </c>
    </row>
    <row r="455" spans="1:2" hidden="1">
      <c r="A455" s="1" t="s">
        <v>187</v>
      </c>
      <c r="B455" s="1" t="s">
        <v>188</v>
      </c>
    </row>
    <row r="456" spans="1:2" hidden="1">
      <c r="A456" s="1" t="s">
        <v>189</v>
      </c>
      <c r="B456" s="1" t="s">
        <v>190</v>
      </c>
    </row>
    <row r="457" spans="1:2" hidden="1">
      <c r="A457" s="1" t="s">
        <v>191</v>
      </c>
      <c r="B457" s="1" t="s">
        <v>192</v>
      </c>
    </row>
    <row r="458" spans="1:2" hidden="1">
      <c r="A458" s="1" t="s">
        <v>193</v>
      </c>
      <c r="B458" s="1" t="s">
        <v>194</v>
      </c>
    </row>
    <row r="459" spans="1:2" hidden="1">
      <c r="A459" s="1" t="s">
        <v>195</v>
      </c>
      <c r="B459" s="1" t="s">
        <v>196</v>
      </c>
    </row>
    <row r="460" spans="1:2" hidden="1">
      <c r="A460" s="1" t="s">
        <v>197</v>
      </c>
      <c r="B460" s="1" t="s">
        <v>198</v>
      </c>
    </row>
    <row r="461" spans="1:2" hidden="1">
      <c r="A461" s="1" t="s">
        <v>199</v>
      </c>
      <c r="B461" s="1" t="s">
        <v>200</v>
      </c>
    </row>
    <row r="462" spans="1:2" hidden="1">
      <c r="A462" s="1" t="s">
        <v>201</v>
      </c>
      <c r="B462" s="1" t="s">
        <v>202</v>
      </c>
    </row>
    <row r="463" spans="1:2" hidden="1">
      <c r="A463" s="1" t="s">
        <v>203</v>
      </c>
      <c r="B463" s="1" t="s">
        <v>204</v>
      </c>
    </row>
    <row r="464" spans="1:2" hidden="1">
      <c r="A464" s="1" t="s">
        <v>205</v>
      </c>
      <c r="B464" s="1" t="s">
        <v>206</v>
      </c>
    </row>
    <row r="465" spans="1:2" hidden="1">
      <c r="A465" s="1" t="s">
        <v>207</v>
      </c>
      <c r="B465" s="1" t="s">
        <v>208</v>
      </c>
    </row>
    <row r="466" spans="1:2" hidden="1">
      <c r="A466" s="1" t="s">
        <v>209</v>
      </c>
      <c r="B466" s="1" t="s">
        <v>210</v>
      </c>
    </row>
    <row r="467" spans="1:2" hidden="1">
      <c r="A467" s="1" t="s">
        <v>211</v>
      </c>
      <c r="B467" s="1" t="s">
        <v>212</v>
      </c>
    </row>
    <row r="468" spans="1:2" hidden="1">
      <c r="A468" s="1" t="s">
        <v>213</v>
      </c>
      <c r="B468" s="1" t="s">
        <v>214</v>
      </c>
    </row>
    <row r="469" spans="1:2" hidden="1">
      <c r="A469" s="1" t="s">
        <v>215</v>
      </c>
      <c r="B469" s="1" t="s">
        <v>216</v>
      </c>
    </row>
    <row r="470" spans="1:2" hidden="1">
      <c r="A470" s="1" t="s">
        <v>217</v>
      </c>
      <c r="B470" s="1" t="s">
        <v>218</v>
      </c>
    </row>
    <row r="471" spans="1:2" hidden="1">
      <c r="A471" s="1" t="s">
        <v>219</v>
      </c>
      <c r="B471" s="1" t="s">
        <v>220</v>
      </c>
    </row>
    <row r="472" spans="1:2" hidden="1">
      <c r="A472" s="1" t="s">
        <v>221</v>
      </c>
      <c r="B472" s="1" t="s">
        <v>222</v>
      </c>
    </row>
    <row r="473" spans="1:2" hidden="1">
      <c r="A473" s="1" t="s">
        <v>223</v>
      </c>
      <c r="B473" s="1" t="s">
        <v>224</v>
      </c>
    </row>
    <row r="474" spans="1:2" hidden="1">
      <c r="A474" s="1" t="s">
        <v>225</v>
      </c>
      <c r="B474" s="1" t="s">
        <v>226</v>
      </c>
    </row>
    <row r="475" spans="1:2" hidden="1">
      <c r="A475" s="1" t="s">
        <v>227</v>
      </c>
      <c r="B475" s="1" t="s">
        <v>228</v>
      </c>
    </row>
    <row r="476" spans="1:2" hidden="1">
      <c r="A476" s="1" t="s">
        <v>229</v>
      </c>
      <c r="B476" s="1" t="s">
        <v>230</v>
      </c>
    </row>
    <row r="477" spans="1:2" hidden="1">
      <c r="A477" s="1" t="s">
        <v>231</v>
      </c>
      <c r="B477" s="1" t="s">
        <v>232</v>
      </c>
    </row>
    <row r="478" spans="1:2" hidden="1">
      <c r="A478" s="1" t="s">
        <v>233</v>
      </c>
      <c r="B478" s="1" t="s">
        <v>234</v>
      </c>
    </row>
    <row r="479" spans="1:2" hidden="1">
      <c r="A479" s="1" t="s">
        <v>235</v>
      </c>
      <c r="B479" s="1" t="s">
        <v>236</v>
      </c>
    </row>
    <row r="480" spans="1:2" hidden="1">
      <c r="A480" s="1" t="s">
        <v>237</v>
      </c>
      <c r="B480" s="1" t="s">
        <v>238</v>
      </c>
    </row>
    <row r="481" spans="1:2" hidden="1">
      <c r="A481" s="1" t="s">
        <v>239</v>
      </c>
      <c r="B481" s="1" t="s">
        <v>240</v>
      </c>
    </row>
    <row r="482" spans="1:2" hidden="1">
      <c r="A482" s="1" t="s">
        <v>241</v>
      </c>
      <c r="B482" s="1" t="s">
        <v>242</v>
      </c>
    </row>
    <row r="483" spans="1:2" hidden="1">
      <c r="A483" s="1" t="s">
        <v>243</v>
      </c>
      <c r="B483" s="1" t="s">
        <v>244</v>
      </c>
    </row>
    <row r="484" spans="1:2" hidden="1">
      <c r="A484" s="1" t="s">
        <v>245</v>
      </c>
      <c r="B484" s="1" t="s">
        <v>246</v>
      </c>
    </row>
    <row r="485" spans="1:2" hidden="1">
      <c r="A485" s="1" t="s">
        <v>247</v>
      </c>
      <c r="B485" s="1" t="s">
        <v>248</v>
      </c>
    </row>
    <row r="486" spans="1:2" hidden="1">
      <c r="A486" s="1" t="s">
        <v>249</v>
      </c>
      <c r="B486" s="1" t="s">
        <v>250</v>
      </c>
    </row>
    <row r="487" spans="1:2" hidden="1">
      <c r="A487" s="1" t="s">
        <v>251</v>
      </c>
      <c r="B487" s="1" t="s">
        <v>252</v>
      </c>
    </row>
    <row r="488" spans="1:2" hidden="1">
      <c r="A488" s="1" t="s">
        <v>253</v>
      </c>
      <c r="B488" s="1" t="s">
        <v>254</v>
      </c>
    </row>
    <row r="489" spans="1:2" hidden="1">
      <c r="A489" s="1" t="s">
        <v>255</v>
      </c>
      <c r="B489" s="1" t="s">
        <v>256</v>
      </c>
    </row>
    <row r="490" spans="1:2" hidden="1">
      <c r="A490" s="1" t="s">
        <v>257</v>
      </c>
      <c r="B490" s="1" t="s">
        <v>258</v>
      </c>
    </row>
    <row r="491" spans="1:2" hidden="1">
      <c r="A491" s="1" t="s">
        <v>259</v>
      </c>
      <c r="B491" s="1" t="s">
        <v>260</v>
      </c>
    </row>
    <row r="492" spans="1:2" hidden="1">
      <c r="A492" s="1" t="s">
        <v>261</v>
      </c>
      <c r="B492" s="1" t="s">
        <v>262</v>
      </c>
    </row>
    <row r="493" spans="1:2" hidden="1">
      <c r="A493" s="1" t="s">
        <v>263</v>
      </c>
      <c r="B493" s="1" t="s">
        <v>264</v>
      </c>
    </row>
    <row r="494" spans="1:2" hidden="1">
      <c r="A494" s="1" t="s">
        <v>265</v>
      </c>
      <c r="B494" s="1" t="s">
        <v>266</v>
      </c>
    </row>
    <row r="495" spans="1:2" hidden="1">
      <c r="A495" s="1" t="s">
        <v>267</v>
      </c>
      <c r="B495" s="1" t="s">
        <v>268</v>
      </c>
    </row>
    <row r="496" spans="1:2" hidden="1">
      <c r="A496" s="1" t="s">
        <v>269</v>
      </c>
      <c r="B496" s="1" t="s">
        <v>270</v>
      </c>
    </row>
    <row r="497" spans="1:5" hidden="1">
      <c r="A497" s="1" t="s">
        <v>271</v>
      </c>
      <c r="B497" s="1" t="s">
        <v>272</v>
      </c>
    </row>
    <row r="498" spans="1:5" hidden="1">
      <c r="A498" s="1" t="s">
        <v>273</v>
      </c>
      <c r="B498" s="1" t="s">
        <v>274</v>
      </c>
    </row>
    <row r="499" spans="1:5" hidden="1">
      <c r="A499" s="1" t="s">
        <v>275</v>
      </c>
      <c r="B499" s="1" t="s">
        <v>276</v>
      </c>
    </row>
    <row r="500" spans="1:5" hidden="1">
      <c r="A500" s="1" t="s">
        <v>277</v>
      </c>
      <c r="B500" s="1" t="s">
        <v>278</v>
      </c>
    </row>
    <row r="501" spans="1:5" hidden="1">
      <c r="A501" s="1" t="s">
        <v>279</v>
      </c>
      <c r="B501" s="1" t="s">
        <v>280</v>
      </c>
    </row>
    <row r="502" spans="1:5" hidden="1">
      <c r="A502" s="1" t="s">
        <v>281</v>
      </c>
      <c r="B502" s="1" t="s">
        <v>282</v>
      </c>
    </row>
    <row r="503" spans="1:5" hidden="1">
      <c r="A503" s="1" t="s">
        <v>283</v>
      </c>
      <c r="B503" s="1" t="s">
        <v>284</v>
      </c>
    </row>
    <row r="504" spans="1:5" hidden="1">
      <c r="A504" s="1" t="s">
        <v>285</v>
      </c>
      <c r="B504" s="1" t="s">
        <v>286</v>
      </c>
    </row>
    <row r="505" spans="1:5" hidden="1">
      <c r="A505" s="1" t="s">
        <v>287</v>
      </c>
      <c r="B505" s="1" t="s">
        <v>288</v>
      </c>
    </row>
    <row r="506" spans="1:5" hidden="1">
      <c r="A506" s="1" t="s">
        <v>289</v>
      </c>
      <c r="B506" s="1" t="s">
        <v>290</v>
      </c>
    </row>
    <row r="507" spans="1:5" hidden="1"/>
    <row r="508" spans="1:5" hidden="1"/>
    <row r="509" spans="1:5" hidden="1"/>
    <row r="510" spans="1:5" hidden="1">
      <c r="C510" s="1" t="s">
        <v>291</v>
      </c>
      <c r="D510" s="1" t="s">
        <v>292</v>
      </c>
      <c r="E510" s="1" t="s">
        <v>293</v>
      </c>
    </row>
    <row r="511" spans="1:5" hidden="1">
      <c r="C511" s="1" t="s">
        <v>308</v>
      </c>
      <c r="D511" s="1" t="s">
        <v>294</v>
      </c>
      <c r="E511" s="1" t="s">
        <v>295</v>
      </c>
    </row>
    <row r="512" spans="1:5" hidden="1">
      <c r="C512" s="1" t="s">
        <v>307</v>
      </c>
      <c r="E512" s="1" t="s">
        <v>296</v>
      </c>
    </row>
    <row r="513" spans="3:5" hidden="1">
      <c r="E513" s="1" t="s">
        <v>297</v>
      </c>
    </row>
    <row r="514" spans="3:5" hidden="1"/>
    <row r="515" spans="3:5" hidden="1"/>
    <row r="516" spans="3:5" hidden="1"/>
    <row r="517" spans="3:5" hidden="1"/>
    <row r="518" spans="3:5" hidden="1"/>
    <row r="519" spans="3:5" hidden="1">
      <c r="C519" s="1" t="s">
        <v>318</v>
      </c>
    </row>
    <row r="520" spans="3:5" hidden="1">
      <c r="C520" s="1" t="s">
        <v>319</v>
      </c>
    </row>
    <row r="521" spans="3:5" hidden="1">
      <c r="C521" s="1" t="s">
        <v>320</v>
      </c>
    </row>
    <row r="522" spans="3:5" hidden="1"/>
    <row r="523" spans="3:5" hidden="1"/>
    <row r="524" spans="3:5" hidden="1"/>
    <row r="525" spans="3:5" hidden="1"/>
    <row r="526" spans="3:5" hidden="1"/>
    <row r="527" spans="3:5" hidden="1"/>
    <row r="528" spans="3:5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 Q191 G189 O189 F207 O192:O193 G193 Q220 G218 O218 G222 O221:O222 F236" name="FIN"/>
    <protectedRange sqref="D8:W12" name="FIN_1"/>
    <protectedRange sqref="D16:W19" name="FIN_2"/>
    <protectedRange sqref="A22 A24 A26" name="FIN_3"/>
    <protectedRange sqref="C37 C68 C99 C128 C157 C186 C215" name="FIN_4"/>
    <protectedRange sqref="K39 K70 K101 K130 K159 K188 K217" name="FIN_5"/>
    <protectedRange sqref="I48:T49 I53:T54 I79:T80 I84:T85 I110:T111 I115:T116 I139:T140 I144:T145 I168:T169 I173:T174 I197:T198 I202:T203 I226:T227 I231:T232" name="FIN_6"/>
    <protectedRange sqref="D79:E80 D168:E169 D226:E227 D110:E111 D139:E140 D197:E198 D48:E49" name="FIN_7"/>
    <protectedRange sqref="D53:E54 D84:E85 D115:E116 D144:E145 D173:E174 D202:E203 D231:E232" name="FIN_8"/>
    <protectedRange sqref="A28" name="FIN_3_1"/>
  </protectedRanges>
  <dataConsolidate/>
  <mergeCells count="696">
    <mergeCell ref="B318:B319"/>
    <mergeCell ref="C318:D319"/>
    <mergeCell ref="E318:E319"/>
    <mergeCell ref="F318:H318"/>
    <mergeCell ref="W318:W319"/>
    <mergeCell ref="F319:H319"/>
    <mergeCell ref="B320:B321"/>
    <mergeCell ref="C320:D321"/>
    <mergeCell ref="E320:E321"/>
    <mergeCell ref="F320:H320"/>
    <mergeCell ref="W320:W321"/>
    <mergeCell ref="F321:H321"/>
    <mergeCell ref="B322:B323"/>
    <mergeCell ref="C322:D323"/>
    <mergeCell ref="E322:E323"/>
    <mergeCell ref="F322:H322"/>
    <mergeCell ref="W322:W323"/>
    <mergeCell ref="F323:H323"/>
    <mergeCell ref="A304:A321"/>
    <mergeCell ref="A322:A327"/>
    <mergeCell ref="B314:B315"/>
    <mergeCell ref="C314:D315"/>
    <mergeCell ref="E314:E315"/>
    <mergeCell ref="F314:H314"/>
    <mergeCell ref="W314:W315"/>
    <mergeCell ref="F315:H315"/>
    <mergeCell ref="B316:B317"/>
    <mergeCell ref="C316:D317"/>
    <mergeCell ref="E316:E317"/>
    <mergeCell ref="F316:H316"/>
    <mergeCell ref="W316:W317"/>
    <mergeCell ref="F317:H317"/>
    <mergeCell ref="B308:B309"/>
    <mergeCell ref="C308:D309"/>
    <mergeCell ref="E308:E309"/>
    <mergeCell ref="F308:H308"/>
    <mergeCell ref="W308:W309"/>
    <mergeCell ref="F309:H309"/>
    <mergeCell ref="B310:B311"/>
    <mergeCell ref="C310:D311"/>
    <mergeCell ref="E310:E311"/>
    <mergeCell ref="F310:H310"/>
    <mergeCell ref="W310:W311"/>
    <mergeCell ref="F311:H311"/>
    <mergeCell ref="B312:B313"/>
    <mergeCell ref="C312:D313"/>
    <mergeCell ref="E312:E313"/>
    <mergeCell ref="F312:H312"/>
    <mergeCell ref="W312:W313"/>
    <mergeCell ref="F313:H313"/>
    <mergeCell ref="B304:B305"/>
    <mergeCell ref="C304:D305"/>
    <mergeCell ref="E304:E305"/>
    <mergeCell ref="F304:H304"/>
    <mergeCell ref="W304:W305"/>
    <mergeCell ref="F305:H305"/>
    <mergeCell ref="B306:B307"/>
    <mergeCell ref="C306:D307"/>
    <mergeCell ref="E306:E307"/>
    <mergeCell ref="F306:H306"/>
    <mergeCell ref="W306:W307"/>
    <mergeCell ref="F307:H307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27:W27"/>
    <mergeCell ref="A28:W28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6:V176"/>
    <mergeCell ref="A178:E178"/>
    <mergeCell ref="F178:W178"/>
    <mergeCell ref="A180:B180"/>
    <mergeCell ref="C180:W180"/>
    <mergeCell ref="A182:W182"/>
    <mergeCell ref="A173:B173"/>
    <mergeCell ref="C173:D173"/>
    <mergeCell ref="F173:H173"/>
    <mergeCell ref="W173:W174"/>
    <mergeCell ref="A174:B174"/>
    <mergeCell ref="C174:D174"/>
    <mergeCell ref="F174:H174"/>
    <mergeCell ref="A188:B188"/>
    <mergeCell ref="E188:F188"/>
    <mergeCell ref="G188:J188"/>
    <mergeCell ref="M188:P188"/>
    <mergeCell ref="Q188:W188"/>
    <mergeCell ref="C190:F190"/>
    <mergeCell ref="O190:V190"/>
    <mergeCell ref="A184:B184"/>
    <mergeCell ref="C184:W184"/>
    <mergeCell ref="A186:B186"/>
    <mergeCell ref="E186:F186"/>
    <mergeCell ref="G186:J186"/>
    <mergeCell ref="M186:P186"/>
    <mergeCell ref="Q186:W186"/>
    <mergeCell ref="E191:F191"/>
    <mergeCell ref="O191:V191"/>
    <mergeCell ref="E192:F192"/>
    <mergeCell ref="A194:W194"/>
    <mergeCell ref="A195:B196"/>
    <mergeCell ref="C195:D196"/>
    <mergeCell ref="E195:E196"/>
    <mergeCell ref="F195:T195"/>
    <mergeCell ref="V195:V196"/>
    <mergeCell ref="W195:W196"/>
    <mergeCell ref="A199:W199"/>
    <mergeCell ref="A200:B201"/>
    <mergeCell ref="C200:D201"/>
    <mergeCell ref="E200:E201"/>
    <mergeCell ref="F200:T200"/>
    <mergeCell ref="V200:V201"/>
    <mergeCell ref="W200:W201"/>
    <mergeCell ref="F201:H201"/>
    <mergeCell ref="F196:H196"/>
    <mergeCell ref="A197:B197"/>
    <mergeCell ref="C197:D197"/>
    <mergeCell ref="F197:H197"/>
    <mergeCell ref="W197:W198"/>
    <mergeCell ref="A198:B198"/>
    <mergeCell ref="C198:D198"/>
    <mergeCell ref="F198:H198"/>
    <mergeCell ref="A205:V205"/>
    <mergeCell ref="A207:E207"/>
    <mergeCell ref="F207:W207"/>
    <mergeCell ref="A209:B209"/>
    <mergeCell ref="C209:W209"/>
    <mergeCell ref="A211:W211"/>
    <mergeCell ref="A202:B202"/>
    <mergeCell ref="C202:D202"/>
    <mergeCell ref="F202:H202"/>
    <mergeCell ref="W202:W203"/>
    <mergeCell ref="A203:B203"/>
    <mergeCell ref="C203:D203"/>
    <mergeCell ref="F203:H203"/>
    <mergeCell ref="A217:B217"/>
    <mergeCell ref="E217:F217"/>
    <mergeCell ref="G217:J217"/>
    <mergeCell ref="M217:P217"/>
    <mergeCell ref="Q217:W217"/>
    <mergeCell ref="C219:F219"/>
    <mergeCell ref="O219:V219"/>
    <mergeCell ref="A213:B213"/>
    <mergeCell ref="C213:W213"/>
    <mergeCell ref="A215:B215"/>
    <mergeCell ref="E215:F215"/>
    <mergeCell ref="G215:J215"/>
    <mergeCell ref="M215:P215"/>
    <mergeCell ref="Q215:W215"/>
    <mergeCell ref="F225:H225"/>
    <mergeCell ref="A226:B226"/>
    <mergeCell ref="C226:D226"/>
    <mergeCell ref="F226:H226"/>
    <mergeCell ref="W226:W227"/>
    <mergeCell ref="A227:B227"/>
    <mergeCell ref="C227:D227"/>
    <mergeCell ref="F227:H227"/>
    <mergeCell ref="E220:F220"/>
    <mergeCell ref="O220:V220"/>
    <mergeCell ref="E221:F221"/>
    <mergeCell ref="A223:W223"/>
    <mergeCell ref="A224:B225"/>
    <mergeCell ref="C224:D225"/>
    <mergeCell ref="E224:E225"/>
    <mergeCell ref="F224:T224"/>
    <mergeCell ref="V224:V225"/>
    <mergeCell ref="W224:W225"/>
    <mergeCell ref="A242:A249"/>
    <mergeCell ref="A231:B231"/>
    <mergeCell ref="C231:D231"/>
    <mergeCell ref="F231:H231"/>
    <mergeCell ref="W231:W232"/>
    <mergeCell ref="A232:B232"/>
    <mergeCell ref="C232:D232"/>
    <mergeCell ref="F232:H232"/>
    <mergeCell ref="A228:W228"/>
    <mergeCell ref="A229:B230"/>
    <mergeCell ref="C229:D230"/>
    <mergeCell ref="E229:E230"/>
    <mergeCell ref="F229:T229"/>
    <mergeCell ref="V229:V230"/>
    <mergeCell ref="W229:W230"/>
    <mergeCell ref="F230:H230"/>
    <mergeCell ref="A234:V234"/>
    <mergeCell ref="A236:E236"/>
    <mergeCell ref="F236:W236"/>
    <mergeCell ref="A238:W238"/>
    <mergeCell ref="A240:A241"/>
    <mergeCell ref="B240:D241"/>
    <mergeCell ref="E240:E241"/>
    <mergeCell ref="F240:T240"/>
    <mergeCell ref="V240:V241"/>
    <mergeCell ref="W240:W241"/>
    <mergeCell ref="B244:B245"/>
    <mergeCell ref="C244:D245"/>
    <mergeCell ref="E244:E245"/>
    <mergeCell ref="F244:H244"/>
    <mergeCell ref="W244:W245"/>
    <mergeCell ref="F245:H245"/>
    <mergeCell ref="F241:H241"/>
    <mergeCell ref="B246:B247"/>
    <mergeCell ref="C246:D247"/>
    <mergeCell ref="E246:E247"/>
    <mergeCell ref="F246:H246"/>
    <mergeCell ref="W246:W247"/>
    <mergeCell ref="F247:H247"/>
    <mergeCell ref="B242:B243"/>
    <mergeCell ref="C242:D243"/>
    <mergeCell ref="E242:E243"/>
    <mergeCell ref="F242:H242"/>
    <mergeCell ref="W242:W243"/>
    <mergeCell ref="F243:H243"/>
    <mergeCell ref="B248:B249"/>
    <mergeCell ref="C248:D249"/>
    <mergeCell ref="E248:E249"/>
    <mergeCell ref="F248:H248"/>
    <mergeCell ref="W248:W249"/>
    <mergeCell ref="F249:H249"/>
    <mergeCell ref="B250:B251"/>
    <mergeCell ref="C250:D251"/>
    <mergeCell ref="E250:E251"/>
    <mergeCell ref="F250:H250"/>
    <mergeCell ref="W250:W251"/>
    <mergeCell ref="F251:H251"/>
    <mergeCell ref="A250:A267"/>
    <mergeCell ref="F254:H254"/>
    <mergeCell ref="W254:W255"/>
    <mergeCell ref="F255:H255"/>
    <mergeCell ref="B256:B257"/>
    <mergeCell ref="C256:D257"/>
    <mergeCell ref="E256:E257"/>
    <mergeCell ref="F256:H256"/>
    <mergeCell ref="W256:W257"/>
    <mergeCell ref="F257:H257"/>
    <mergeCell ref="B252:B253"/>
    <mergeCell ref="C252:D253"/>
    <mergeCell ref="E252:E253"/>
    <mergeCell ref="F252:H252"/>
    <mergeCell ref="W252:W253"/>
    <mergeCell ref="F253:H253"/>
    <mergeCell ref="B254:B255"/>
    <mergeCell ref="C254:D255"/>
    <mergeCell ref="E254:E255"/>
    <mergeCell ref="B260:B261"/>
    <mergeCell ref="C260:D261"/>
    <mergeCell ref="E260:E261"/>
    <mergeCell ref="F260:H260"/>
    <mergeCell ref="W260:W261"/>
    <mergeCell ref="F261:H261"/>
    <mergeCell ref="B258:B259"/>
    <mergeCell ref="C258:D259"/>
    <mergeCell ref="E258:E259"/>
    <mergeCell ref="F258:H258"/>
    <mergeCell ref="W258:W259"/>
    <mergeCell ref="F259:H259"/>
    <mergeCell ref="F264:H264"/>
    <mergeCell ref="W264:W265"/>
    <mergeCell ref="F265:H265"/>
    <mergeCell ref="B262:B263"/>
    <mergeCell ref="C262:D263"/>
    <mergeCell ref="E262:E263"/>
    <mergeCell ref="F262:H262"/>
    <mergeCell ref="W262:W263"/>
    <mergeCell ref="F263:H263"/>
    <mergeCell ref="B264:B265"/>
    <mergeCell ref="C264:D265"/>
    <mergeCell ref="E264:E265"/>
    <mergeCell ref="B302:B303"/>
    <mergeCell ref="C302:D303"/>
    <mergeCell ref="E302:E303"/>
    <mergeCell ref="F302:H302"/>
    <mergeCell ref="W302:W303"/>
    <mergeCell ref="F303:H303"/>
    <mergeCell ref="B266:B267"/>
    <mergeCell ref="C266:D267"/>
    <mergeCell ref="E266:E267"/>
    <mergeCell ref="F266:H266"/>
    <mergeCell ref="W266:W267"/>
    <mergeCell ref="F267:H267"/>
    <mergeCell ref="F275:H275"/>
    <mergeCell ref="B276:B277"/>
    <mergeCell ref="C276:D277"/>
    <mergeCell ref="E276:E277"/>
    <mergeCell ref="F276:H276"/>
    <mergeCell ref="W276:W277"/>
    <mergeCell ref="F277:H277"/>
    <mergeCell ref="B278:B279"/>
    <mergeCell ref="C278:D279"/>
    <mergeCell ref="E278:E279"/>
    <mergeCell ref="F278:H278"/>
    <mergeCell ref="W278:W279"/>
    <mergeCell ref="B324:B325"/>
    <mergeCell ref="C324:D325"/>
    <mergeCell ref="E324:E325"/>
    <mergeCell ref="F324:H324"/>
    <mergeCell ref="W324:W325"/>
    <mergeCell ref="F325:H325"/>
    <mergeCell ref="B326:B327"/>
    <mergeCell ref="C326:D327"/>
    <mergeCell ref="E326:E327"/>
    <mergeCell ref="F326:H326"/>
    <mergeCell ref="W326:W327"/>
    <mergeCell ref="F327:H327"/>
    <mergeCell ref="A335:D335"/>
    <mergeCell ref="F335:O335"/>
    <mergeCell ref="Q335:W335"/>
    <mergeCell ref="A334:D334"/>
    <mergeCell ref="F334:O334"/>
    <mergeCell ref="Q334:W334"/>
    <mergeCell ref="A331:D331"/>
    <mergeCell ref="F331:O331"/>
    <mergeCell ref="Q331:W331"/>
    <mergeCell ref="A332:D332"/>
    <mergeCell ref="F332:O332"/>
    <mergeCell ref="Q332:W332"/>
    <mergeCell ref="B272:B273"/>
    <mergeCell ref="C272:D273"/>
    <mergeCell ref="E272:E273"/>
    <mergeCell ref="F272:H272"/>
    <mergeCell ref="W272:W273"/>
    <mergeCell ref="F273:H273"/>
    <mergeCell ref="B274:B275"/>
    <mergeCell ref="C274:D275"/>
    <mergeCell ref="E274:E275"/>
    <mergeCell ref="F274:H274"/>
    <mergeCell ref="W274:W275"/>
    <mergeCell ref="B268:B269"/>
    <mergeCell ref="C268:D269"/>
    <mergeCell ref="E268:E269"/>
    <mergeCell ref="F268:H268"/>
    <mergeCell ref="W268:W269"/>
    <mergeCell ref="F269:H269"/>
    <mergeCell ref="B270:B271"/>
    <mergeCell ref="C270:D271"/>
    <mergeCell ref="E270:E271"/>
    <mergeCell ref="F270:H270"/>
    <mergeCell ref="W270:W271"/>
    <mergeCell ref="F271:H271"/>
    <mergeCell ref="F279:H279"/>
    <mergeCell ref="B280:B281"/>
    <mergeCell ref="C280:D281"/>
    <mergeCell ref="E280:E281"/>
    <mergeCell ref="F280:H280"/>
    <mergeCell ref="W280:W281"/>
    <mergeCell ref="F281:H281"/>
    <mergeCell ref="B282:B283"/>
    <mergeCell ref="C282:D283"/>
    <mergeCell ref="E282:E283"/>
    <mergeCell ref="F282:H282"/>
    <mergeCell ref="W282:W283"/>
    <mergeCell ref="F283:H283"/>
    <mergeCell ref="B284:B285"/>
    <mergeCell ref="C284:D285"/>
    <mergeCell ref="E284:E285"/>
    <mergeCell ref="F284:H284"/>
    <mergeCell ref="W284:W285"/>
    <mergeCell ref="F285:H285"/>
    <mergeCell ref="B286:B287"/>
    <mergeCell ref="C286:D287"/>
    <mergeCell ref="E286:E287"/>
    <mergeCell ref="F286:H286"/>
    <mergeCell ref="W286:W287"/>
    <mergeCell ref="F287:H287"/>
    <mergeCell ref="F293:H293"/>
    <mergeCell ref="B294:B295"/>
    <mergeCell ref="C294:D295"/>
    <mergeCell ref="E294:E295"/>
    <mergeCell ref="F294:H294"/>
    <mergeCell ref="W294:W295"/>
    <mergeCell ref="F295:H295"/>
    <mergeCell ref="B288:B289"/>
    <mergeCell ref="C288:D289"/>
    <mergeCell ref="E288:E289"/>
    <mergeCell ref="F288:H288"/>
    <mergeCell ref="W288:W289"/>
    <mergeCell ref="F289:H289"/>
    <mergeCell ref="B290:B291"/>
    <mergeCell ref="C290:D291"/>
    <mergeCell ref="E290:E291"/>
    <mergeCell ref="F290:H290"/>
    <mergeCell ref="W290:W291"/>
    <mergeCell ref="F291:H291"/>
    <mergeCell ref="B300:B301"/>
    <mergeCell ref="C300:D301"/>
    <mergeCell ref="E300:E301"/>
    <mergeCell ref="F300:H300"/>
    <mergeCell ref="W300:W301"/>
    <mergeCell ref="F301:H301"/>
    <mergeCell ref="A268:A303"/>
    <mergeCell ref="B296:B297"/>
    <mergeCell ref="C296:D297"/>
    <mergeCell ref="E296:E297"/>
    <mergeCell ref="F296:H296"/>
    <mergeCell ref="W296:W297"/>
    <mergeCell ref="F297:H297"/>
    <mergeCell ref="B298:B299"/>
    <mergeCell ref="C298:D299"/>
    <mergeCell ref="E298:E299"/>
    <mergeCell ref="F298:H298"/>
    <mergeCell ref="W298:W299"/>
    <mergeCell ref="F299:H299"/>
    <mergeCell ref="B292:B293"/>
    <mergeCell ref="C292:D293"/>
    <mergeCell ref="E292:E293"/>
    <mergeCell ref="F292:H292"/>
    <mergeCell ref="W292:W293"/>
  </mergeCells>
  <conditionalFormatting sqref="Y48:Y49">
    <cfRule type="cellIs" dxfId="41" priority="84" operator="equal">
      <formula>"Incorrecto existen números que no son fijos"</formula>
    </cfRule>
  </conditionalFormatting>
  <conditionalFormatting sqref="Y53:Y54">
    <cfRule type="cellIs" dxfId="40" priority="83" operator="equal">
      <formula>"Incorrecto existen números que no son fijos"</formula>
    </cfRule>
  </conditionalFormatting>
  <conditionalFormatting sqref="Y84:Y85">
    <cfRule type="cellIs" dxfId="39" priority="77" operator="equal">
      <formula>"Incorrecto existen números que no son fijos"</formula>
    </cfRule>
  </conditionalFormatting>
  <conditionalFormatting sqref="Y79:Y80">
    <cfRule type="cellIs" dxfId="38" priority="78" operator="equal">
      <formula>"Incorrecto existen números que no son fijos"</formula>
    </cfRule>
  </conditionalFormatting>
  <conditionalFormatting sqref="Y110:Y111">
    <cfRule type="cellIs" dxfId="37" priority="72" operator="equal">
      <formula>"Incorrecto existen números que no son fijos"</formula>
    </cfRule>
  </conditionalFormatting>
  <conditionalFormatting sqref="Y115:Y116">
    <cfRule type="cellIs" dxfId="36" priority="71" operator="equal">
      <formula>"Incorrecto existen números que no son fijos"</formula>
    </cfRule>
  </conditionalFormatting>
  <conditionalFormatting sqref="Y139:Y140">
    <cfRule type="cellIs" dxfId="35" priority="66" operator="equal">
      <formula>"Incorrecto existen números que no son fijos"</formula>
    </cfRule>
  </conditionalFormatting>
  <conditionalFormatting sqref="Y144:Y145">
    <cfRule type="cellIs" dxfId="34" priority="65" operator="equal">
      <formula>"Incorrecto existen números que no son fijos"</formula>
    </cfRule>
  </conditionalFormatting>
  <conditionalFormatting sqref="Y168:Y169">
    <cfRule type="cellIs" dxfId="33" priority="60" operator="equal">
      <formula>"Incorrecto existen números que no son fijos"</formula>
    </cfRule>
  </conditionalFormatting>
  <conditionalFormatting sqref="Y173:Y174">
    <cfRule type="cellIs" dxfId="32" priority="59" operator="equal">
      <formula>"Incorrecto existen números que no son fijos"</formula>
    </cfRule>
  </conditionalFormatting>
  <conditionalFormatting sqref="Y197:Y198">
    <cfRule type="cellIs" dxfId="31" priority="54" operator="equal">
      <formula>"Incorrecto existen números que no son fijos"</formula>
    </cfRule>
  </conditionalFormatting>
  <conditionalFormatting sqref="Y202:Y203">
    <cfRule type="cellIs" dxfId="30" priority="53" operator="equal">
      <formula>"Incorrecto existen números que no son fijos"</formula>
    </cfRule>
  </conditionalFormatting>
  <conditionalFormatting sqref="Y226:Y227">
    <cfRule type="cellIs" dxfId="29" priority="48" operator="equal">
      <formula>"Incorrecto existen números que no son fijos"</formula>
    </cfRule>
  </conditionalFormatting>
  <conditionalFormatting sqref="Y231:Y232">
    <cfRule type="cellIs" dxfId="28" priority="47" operator="equal">
      <formula>"Incorrecto existen números que no son fijos"</formula>
    </cfRule>
  </conditionalFormatting>
  <conditionalFormatting sqref="W48">
    <cfRule type="cellIs" dxfId="27" priority="29" operator="equal">
      <formula>"Favor de indicar el tipo de fórmula"</formula>
    </cfRule>
    <cfRule type="cellIs" dxfId="26" priority="30" operator="equal">
      <formula>"Favor de proporcionar valores al calendario de las 2 variables en lo programado"</formula>
    </cfRule>
  </conditionalFormatting>
  <conditionalFormatting sqref="W53">
    <cfRule type="cellIs" dxfId="25" priority="27" operator="equal">
      <formula>"Favor de indicar el tipo de fórmula"</formula>
    </cfRule>
    <cfRule type="cellIs" dxfId="24" priority="28" operator="equal">
      <formula>"Favor de proporcionar valores al calendario de las 2 variables en lo programado"</formula>
    </cfRule>
  </conditionalFormatting>
  <conditionalFormatting sqref="W79">
    <cfRule type="cellIs" dxfId="23" priority="25" operator="equal">
      <formula>"Favor de indicar el tipo de fórmula"</formula>
    </cfRule>
    <cfRule type="cellIs" dxfId="22" priority="26" operator="equal">
      <formula>"Favor de proporcionar valores al calendario de las 2 variables en lo programado"</formula>
    </cfRule>
  </conditionalFormatting>
  <conditionalFormatting sqref="W84">
    <cfRule type="cellIs" dxfId="21" priority="23" operator="equal">
      <formula>"Favor de indicar el tipo de fórmula"</formula>
    </cfRule>
    <cfRule type="cellIs" dxfId="20" priority="24" operator="equal">
      <formula>"Favor de proporcionar valores al calendario de las 2 variables en lo programado"</formula>
    </cfRule>
  </conditionalFormatting>
  <conditionalFormatting sqref="W110">
    <cfRule type="cellIs" dxfId="19" priority="21" operator="equal">
      <formula>"Favor de indicar el tipo de fórmula"</formula>
    </cfRule>
    <cfRule type="cellIs" dxfId="18" priority="22" operator="equal">
      <formula>"Favor de proporcionar valores al calendario de las 2 variables en lo programado"</formula>
    </cfRule>
  </conditionalFormatting>
  <conditionalFormatting sqref="W115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9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4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8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3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7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2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6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31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 C188 C217" xr:uid="{00000000-0002-0000-0800-000000000000}">
      <formula1>"Estratégico, Gestión"</formula1>
    </dataValidation>
    <dataValidation type="list" allowBlank="1" showInputMessage="1" showErrorMessage="1" sqref="C37 C186 W36 C68 W67 W38 C99 W98 W69 C128 W127 W100 C157 W156 W129 W185 W158 C215 W214 W187 W216" xr:uid="{00000000-0002-0000-0800-000001000000}">
      <formula1>"Eficiencia, Eficacia, Economía, Calidad"</formula1>
    </dataValidation>
    <dataValidation type="list" allowBlank="1" showInputMessage="1" showErrorMessage="1" sqref="Q101:W101 Q70:W70 Q39:W39 Q130:W130 Q159:W159 Q188:W188 Q217:W217" xr:uid="{00000000-0002-0000-0800-000002000000}">
      <formula1>"Ascendente, Descendente, Regular, Nominal"</formula1>
    </dataValidation>
    <dataValidation type="list" allowBlank="1" showInputMessage="1" showErrorMessage="1" sqref="G101:J101 G39:J39 G70:J70 G130:J130 G159:J159 G188:J188 G217:J217" xr:uid="{00000000-0002-0000-08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64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5" manualBreakCount="5">
    <brk id="58" max="22" man="1"/>
    <brk id="118" max="22" man="1"/>
    <brk id="177" max="22" man="1"/>
    <brk id="235" max="22" man="1"/>
    <brk id="287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8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8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8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800-000007000000}">
          <x14:formula1>
            <xm:f>Hoja1!$G$2:$G$10</xm:f>
          </x14:formula1>
          <xm:sqref>A22:W22</xm:sqref>
        </x14:dataValidation>
        <x14:dataValidation type="list" allowBlank="1" showInputMessage="1" showErrorMessage="1" xr:uid="{00000000-0002-0000-0800-000008000000}">
          <x14:formula1>
            <xm:f>Hoja2!$A$1:$A$4</xm:f>
          </x14:formula1>
          <xm:sqref>D11</xm:sqref>
        </x14:dataValidation>
        <x14:dataValidation type="list" allowBlank="1" showInputMessage="1" showErrorMessage="1" xr:uid="{00000000-0002-0000-0800-000009000000}">
          <x14:formula1>
            <xm:f>Hoja2!$C$1:$C$4</xm:f>
          </x14:formula1>
          <xm:sqref>H11</xm:sqref>
        </x14:dataValidation>
        <x14:dataValidation type="list" allowBlank="1" showInputMessage="1" showErrorMessage="1" xr:uid="{00000000-0002-0000-0800-00000A000000}">
          <x14:formula1>
            <xm:f>Hoja3!$A$1:$A$17</xm:f>
          </x14:formula1>
          <xm:sqref>A28:W28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7" t="s">
        <v>1045</v>
      </c>
      <c r="C1" s="138" t="s">
        <v>1048</v>
      </c>
    </row>
    <row r="2" spans="1:3" ht="15.75" thickBot="1">
      <c r="A2" s="137" t="s">
        <v>1046</v>
      </c>
      <c r="C2" s="138" t="s">
        <v>1049</v>
      </c>
    </row>
    <row r="3" spans="1:3" ht="15.75" thickBot="1">
      <c r="A3" s="324" t="s">
        <v>1047</v>
      </c>
      <c r="C3" s="138" t="s">
        <v>1050</v>
      </c>
    </row>
    <row r="4" spans="1:3" ht="15.75" thickBot="1">
      <c r="A4" s="325"/>
      <c r="C4" s="139" t="s">
        <v>1051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general</vt:lpstr>
      <vt:lpstr>Instructivo de llenado-Formato</vt:lpstr>
      <vt:lpstr>Hoja1</vt:lpstr>
      <vt:lpstr>Hoja3</vt:lpstr>
      <vt:lpstr>Programa 11</vt:lpstr>
      <vt:lpstr>Hoja2</vt:lpstr>
      <vt:lpstr>'Instructivo de llenado-Formato'!Área_de_impresión</vt:lpstr>
      <vt:lpstr>'Programa 11'!Área_de_impresión</vt:lpstr>
      <vt:lpstr>'Programa 11'!finalidad</vt:lpstr>
      <vt:lpstr>'Programa 11'!funcion1</vt:lpstr>
      <vt:lpstr>'Programa 11'!funcion2</vt:lpstr>
      <vt:lpstr>'Programa 11'!funcion3</vt:lpstr>
      <vt:lpstr>'Programa 11'!funcion4</vt:lpstr>
      <vt:lpstr>'Programa 11'!Rfinalidad</vt:lpstr>
      <vt:lpstr>'Programa 11'!Rfuncion1</vt:lpstr>
      <vt:lpstr>'Programa 11'!Rfuncion3</vt:lpstr>
      <vt:lpstr>'Programa 11'!Títulos_a_imprimir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2022-05-09T15:17:46Z</cp:lastPrinted>
  <dcterms:created xsi:type="dcterms:W3CDTF">2012-07-03T15:10:24Z</dcterms:created>
  <dcterms:modified xsi:type="dcterms:W3CDTF">2022-07-25T18:20:50Z</dcterms:modified>
</cp:coreProperties>
</file>