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1 2022\A77FIV\PP Evaluados T1\"/>
    </mc:Choice>
  </mc:AlternateContent>
  <xr:revisionPtr revIDLastSave="0" documentId="13_ncr:1_{3E47E4B9-BE25-421F-9E34-2FDA2EC433D4}" xr6:coauthVersionLast="47" xr6:coauthVersionMax="47" xr10:uidLastSave="{00000000-0000-0000-0000-000000000000}"/>
  <bookViews>
    <workbookView xWindow="-120" yWindow="-120" windowWidth="29040" windowHeight="15840" tabRatio="605" firstSheet="4" activeTab="4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Hoja3" sheetId="95" state="hidden" r:id="rId4"/>
    <sheet name="Programa 15" sheetId="57" r:id="rId5"/>
    <sheet name="Hoja2" sheetId="77" state="hidden" r:id="rId6"/>
  </sheets>
  <definedNames>
    <definedName name="_xlnm._FilterDatabase" localSheetId="2" hidden="1">Hoja1!$A$1:$G$253</definedName>
    <definedName name="adadad">#REF!</definedName>
    <definedName name="adadgtd">#REF!</definedName>
    <definedName name="_xlnm.Print_Area" localSheetId="1">'Instructivo de llenado-Formato'!$A$1:$V$91</definedName>
    <definedName name="_xlnm.Print_Area" localSheetId="4">'Programa 15'!$A$1:$W$409</definedName>
    <definedName name="cfdfda">#REF!</definedName>
    <definedName name="d">#REF!</definedName>
    <definedName name="e">#REF!</definedName>
    <definedName name="fin">#REF!</definedName>
    <definedName name="final">#REF!</definedName>
    <definedName name="finalidad" localSheetId="1">'Instructivo de llenado-Formato'!#REF!</definedName>
    <definedName name="finalidad" localSheetId="4">'Programa 15'!$A$286:$A$289</definedName>
    <definedName name="finalidad">#REF!</definedName>
    <definedName name="finalidad10000">#REF!</definedName>
    <definedName name="finalidad10001">#REF!</definedName>
    <definedName name="FINALIDAD3">#REF!</definedName>
    <definedName name="FINALIDAD4">#REF!</definedName>
    <definedName name="finalidad82">#REF!</definedName>
    <definedName name="fun">#REF!</definedName>
    <definedName name="funcion">#REF!</definedName>
    <definedName name="funcion0">#REF!</definedName>
    <definedName name="FUNCION09">#REF!</definedName>
    <definedName name="funcion1" localSheetId="1">'Instructivo de llenado-Formato'!#REF!</definedName>
    <definedName name="funcion1" localSheetId="4">'Programa 15'!$A$293:$A$300</definedName>
    <definedName name="funcion1">#REF!</definedName>
    <definedName name="funcion10">#REF!</definedName>
    <definedName name="funcion121">#REF!</definedName>
    <definedName name="funcion2" localSheetId="1">'Instructivo de llenado-Formato'!#REF!</definedName>
    <definedName name="funcion2" localSheetId="4">'Programa 15'!$A$301:$A$307</definedName>
    <definedName name="funcion2">#REF!</definedName>
    <definedName name="funcion2000">#REF!</definedName>
    <definedName name="funcion3" localSheetId="1">'Instructivo de llenado-Formato'!#REF!</definedName>
    <definedName name="funcion3" localSheetId="4">'Programa 15'!$A$308:$A$316</definedName>
    <definedName name="funcion3">#REF!</definedName>
    <definedName name="funcion4" localSheetId="1">'Instructivo de llenado-Formato'!#REF!</definedName>
    <definedName name="funcion4" localSheetId="4">'Programa 15'!$A$317:$A$320</definedName>
    <definedName name="funcion4">#REF!</definedName>
    <definedName name="funcion7842">#REF!</definedName>
    <definedName name="FUNCION787">#REF!</definedName>
    <definedName name="FUNCION7894">#REF!</definedName>
    <definedName name="g">#REF!</definedName>
    <definedName name="jyutyutyu">#REF!</definedName>
    <definedName name="programa">#REF!</definedName>
    <definedName name="programa7">#REF!</definedName>
    <definedName name="programa8">#REF!</definedName>
    <definedName name="Rfinalidad" localSheetId="1">'Instructivo de llenado-Formato'!#REF!</definedName>
    <definedName name="Rfinalidad" localSheetId="4">'Programa 15'!$A$286:$B$289</definedName>
    <definedName name="Rfinalidad">#REF!</definedName>
    <definedName name="Rfinalidad2">#REF!</definedName>
    <definedName name="Rfinalidad5">#REF!</definedName>
    <definedName name="rfinalidad98">#REF!</definedName>
    <definedName name="rfuncio4">#REF!</definedName>
    <definedName name="Rfuncion1" localSheetId="1">'Instructivo de llenado-Formato'!#REF!</definedName>
    <definedName name="Rfuncion1" localSheetId="4">'Programa 15'!$A$293:$B$300</definedName>
    <definedName name="Rfuncion1">#REF!</definedName>
    <definedName name="Rfuncion3" localSheetId="1">'Instructivo de llenado-Formato'!#REF!</definedName>
    <definedName name="Rfuncion3" localSheetId="4">'Programa 15'!$A$308:$B$316</definedName>
    <definedName name="Rfuncion3">#REF!</definedName>
    <definedName name="runcion">#REF!</definedName>
    <definedName name="_xlnm.Print_Titles" localSheetId="1">'Instructivo de llenado-Formato'!#REF!</definedName>
    <definedName name="_xlnm.Print_Titles" localSheetId="4">'Programa 15'!$1:$10</definedName>
    <definedName name="twgtdg">#REF!</definedName>
    <definedName name="uimv">#REF!</definedName>
    <definedName name="y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7" l="1"/>
  <c r="E232" i="57"/>
  <c r="C232" i="57"/>
  <c r="E231" i="57"/>
  <c r="C231" i="57"/>
  <c r="E203" i="57"/>
  <c r="C203" i="57"/>
  <c r="E202" i="57"/>
  <c r="C20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2" i="57"/>
  <c r="V231" i="57"/>
  <c r="V227" i="57"/>
  <c r="V226" i="57"/>
  <c r="V203" i="57"/>
  <c r="V202" i="57"/>
  <c r="V198" i="57"/>
  <c r="V19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W226" i="57" l="1"/>
  <c r="W231" i="57"/>
  <c r="V54" i="57"/>
  <c r="V53" i="57"/>
  <c r="V49" i="57"/>
  <c r="V48" i="57"/>
  <c r="F3" i="57"/>
  <c r="W48" i="57" l="1"/>
  <c r="W197" i="57"/>
  <c r="W168" i="57"/>
  <c r="W139" i="57" l="1"/>
  <c r="W110" i="57"/>
  <c r="W79" i="57"/>
  <c r="W53" i="57"/>
  <c r="W56" i="57" l="1"/>
  <c r="V256" i="57"/>
  <c r="V255" i="57"/>
  <c r="W255" i="57" s="1"/>
  <c r="V254" i="57"/>
  <c r="V253" i="57"/>
  <c r="V252" i="57"/>
  <c r="V251" i="57"/>
  <c r="V250" i="57"/>
  <c r="V249" i="57"/>
  <c r="V248" i="57"/>
  <c r="V247" i="57"/>
  <c r="W247" i="57" s="1"/>
  <c r="V246" i="57"/>
  <c r="V245" i="57"/>
  <c r="V244" i="57"/>
  <c r="V243" i="57"/>
  <c r="U232" i="57"/>
  <c r="U227" i="57"/>
  <c r="U203" i="57"/>
  <c r="U19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251" i="57" l="1"/>
  <c r="W243" i="57"/>
  <c r="W245" i="57"/>
  <c r="W249" i="57"/>
  <c r="W253" i="57"/>
  <c r="W202" i="57"/>
  <c r="W205" i="57" s="1"/>
  <c r="W84" i="57"/>
  <c r="W87" i="57" s="1"/>
  <c r="W176" i="57"/>
  <c r="W147" i="57"/>
  <c r="W118" i="57"/>
  <c r="W234" i="57" l="1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<sst xmlns="http://schemas.openxmlformats.org/spreadsheetml/2006/main" count="2578" uniqueCount="1148">
  <si>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</si>
  <si>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</si>
  <si>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</si>
  <si>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</si>
  <si>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</si>
  <si>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</si>
  <si>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</si>
  <si>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</si>
  <si>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</si>
  <si>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</si>
  <si>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</si>
  <si>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</si>
  <si>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</si>
  <si>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</si>
  <si>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</si>
  <si>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</si>
  <si>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</si>
  <si>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</si>
  <si>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</si>
  <si>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</si>
  <si>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</si>
  <si>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</si>
  <si>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</si>
  <si>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</si>
  <si>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</si>
  <si>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</si>
  <si>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</si>
  <si>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</si>
  <si>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</si>
  <si>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</si>
  <si>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</si>
  <si>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</si>
  <si>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</si>
  <si>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</si>
  <si>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</si>
  <si>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</si>
  <si>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</si>
  <si>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</si>
  <si>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</si>
  <si>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</si>
  <si>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</si>
  <si>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</si>
  <si>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</si>
  <si>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</si>
  <si>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</si>
  <si>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</si>
  <si>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</si>
  <si>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</si>
  <si>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</si>
  <si>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</si>
  <si>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</si>
  <si>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</si>
  <si>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</si>
  <si>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</si>
  <si>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</si>
  <si>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</si>
  <si>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</si>
  <si>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</si>
  <si>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</si>
  <si>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</si>
  <si>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</si>
  <si>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</si>
  <si>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</si>
  <si>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</si>
  <si>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</si>
  <si>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</si>
  <si>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</si>
  <si>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</si>
  <si>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</si>
  <si>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</si>
  <si>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</si>
  <si>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</si>
  <si>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</si>
  <si>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</si>
  <si>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</si>
  <si>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</si>
  <si>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</si>
  <si>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</si>
  <si>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</si>
  <si>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</si>
  <si>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</si>
  <si>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</si>
  <si>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</si>
  <si>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</si>
  <si>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</si>
  <si>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</si>
  <si>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</si>
  <si>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</si>
  <si>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</si>
  <si>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</si>
  <si>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</si>
  <si>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</si>
  <si>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</si>
  <si>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</si>
  <si>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</si>
  <si>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</si>
  <si>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</si>
  <si>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</si>
  <si>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</si>
  <si>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</si>
  <si>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</si>
  <si>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</si>
  <si>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</si>
  <si>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</si>
  <si>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</si>
  <si>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</si>
  <si>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</si>
  <si>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</si>
  <si>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</si>
  <si>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</si>
  <si>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</si>
  <si>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</si>
  <si>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</si>
  <si>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</si>
  <si>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</si>
  <si>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</si>
  <si>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</si>
  <si>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</si>
  <si>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</si>
  <si>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</si>
  <si>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</si>
  <si>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</si>
  <si>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</si>
  <si>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</si>
  <si>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</si>
  <si>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</si>
  <si>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</si>
  <si>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</si>
  <si>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</si>
  <si>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</si>
  <si>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</si>
  <si>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</si>
  <si>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</si>
  <si>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</si>
  <si>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</si>
  <si>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</si>
  <si>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</si>
  <si>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</si>
  <si>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</si>
  <si>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</si>
  <si>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</si>
  <si>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</si>
  <si>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</si>
  <si>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</si>
  <si>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</si>
  <si>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</si>
  <si>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</si>
  <si>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</si>
  <si>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</si>
  <si>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</si>
  <si>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</si>
  <si>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</si>
  <si>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</si>
  <si>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</si>
  <si>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</si>
  <si>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</si>
  <si>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</si>
  <si>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</si>
  <si>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</si>
  <si>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</si>
  <si>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</si>
  <si>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</si>
  <si>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</si>
  <si>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</si>
  <si>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</si>
  <si>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</si>
  <si>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</si>
  <si>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</si>
  <si>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</si>
  <si>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</si>
  <si>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</si>
  <si>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</si>
  <si>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</si>
  <si>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</si>
  <si>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</si>
  <si>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</si>
  <si>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</si>
  <si>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</si>
  <si>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</si>
  <si>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</si>
  <si>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</si>
  <si>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</si>
  <si>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</si>
  <si>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</si>
  <si>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</si>
  <si>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</si>
  <si>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</si>
  <si>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</si>
  <si>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</si>
  <si>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</si>
  <si>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</si>
  <si>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</si>
  <si>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</si>
  <si>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</si>
  <si>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</si>
  <si>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</si>
  <si>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</si>
  <si>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</si>
  <si>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</si>
  <si>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</si>
  <si>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</si>
  <si>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</si>
  <si>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</si>
  <si>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</si>
  <si>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</si>
  <si>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</si>
  <si>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</si>
  <si>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</si>
  <si>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</si>
  <si>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</si>
  <si>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</si>
  <si>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</si>
  <si>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</si>
  <si>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</si>
  <si>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</si>
  <si>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</si>
  <si>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</si>
  <si>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</si>
  <si>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</si>
  <si>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</si>
  <si>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</si>
  <si>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</si>
  <si>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</si>
  <si>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</si>
  <si>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</si>
  <si>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</si>
  <si>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</si>
  <si>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</si>
  <si>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</si>
  <si>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</si>
  <si>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</si>
  <si>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</si>
  <si>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</si>
  <si>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</si>
  <si>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</si>
  <si>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</si>
  <si>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</si>
  <si>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</si>
  <si>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</si>
  <si>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</si>
  <si>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</si>
  <si>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</si>
  <si>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</si>
  <si>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</si>
  <si>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</si>
  <si>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</si>
  <si>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</si>
  <si>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</si>
  <si>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</si>
  <si>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</si>
  <si>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</si>
  <si>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</si>
  <si>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</si>
  <si>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</si>
  <si>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</si>
  <si>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</si>
  <si>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</si>
  <si>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</si>
  <si>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</si>
  <si>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</si>
  <si>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</si>
  <si>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</si>
  <si>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</si>
  <si>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</si>
  <si>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</si>
  <si>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</si>
  <si>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</si>
  <si>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</si>
  <si>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</si>
  <si>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</si>
  <si>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</si>
  <si>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</si>
  <si>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</si>
  <si>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</si>
  <si>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</si>
  <si>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</si>
  <si>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</si>
  <si>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</si>
  <si>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</si>
  <si>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</si>
  <si>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</si>
  <si>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</si>
  <si>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</si>
  <si>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</si>
  <si>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</si>
  <si>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</si>
  <si>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</si>
  <si>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</si>
  <si>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</si>
  <si>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</si>
  <si>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</si>
  <si>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</si>
  <si>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</si>
  <si>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</si>
  <si>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</si>
  <si>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</si>
  <si>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</si>
  <si>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</si>
  <si>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</si>
  <si>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</si>
  <si>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</si>
  <si>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</si>
  <si>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</si>
  <si>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</si>
  <si>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</si>
  <si>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C4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</si>
  <si>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</si>
  <si>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</si>
  <si>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</si>
  <si>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</si>
  <si>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</si>
  <si>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</si>
  <si>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</si>
  <si>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</si>
  <si>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</si>
  <si>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</si>
  <si>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</si>
  <si>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</si>
  <si>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</si>
  <si>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</si>
  <si>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</si>
  <si>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</si>
  <si>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</si>
  <si>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</si>
  <si>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</si>
  <si>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</si>
  <si>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</si>
  <si>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</si>
  <si>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</si>
  <si>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</si>
  <si>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</si>
  <si>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</si>
  <si>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</si>
  <si>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</si>
  <si>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</si>
  <si>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</si>
  <si>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</si>
  <si>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</si>
  <si>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</si>
  <si>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</si>
  <si>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</si>
  <si>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</si>
  <si>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</si>
  <si>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</si>
  <si>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</si>
  <si>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</si>
  <si>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</si>
  <si>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</si>
  <si>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</si>
  <si>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</si>
  <si>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</si>
  <si>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</si>
  <si>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</si>
  <si>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</si>
  <si>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</si>
  <si>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</si>
  <si>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</si>
  <si>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</si>
  <si>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</si>
  <si>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</si>
  <si>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</si>
  <si>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</si>
  <si>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</si>
  <si>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</si>
  <si>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</si>
  <si>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</si>
  <si>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</si>
  <si>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</si>
  <si>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</si>
  <si>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</si>
  <si>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</si>
  <si>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</si>
  <si>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</si>
  <si>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</si>
  <si>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</si>
  <si>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</si>
  <si>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</si>
  <si>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</si>
  <si>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</si>
  <si>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</si>
  <si>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</si>
  <si>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</si>
  <si>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</si>
  <si>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</si>
  <si>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</si>
  <si>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</si>
  <si>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</si>
  <si>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</si>
  <si>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</si>
  <si>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</si>
  <si>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</si>
  <si>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</si>
  <si>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</si>
  <si>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</si>
  <si>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</si>
  <si>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</si>
  <si>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</si>
  <si>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</si>
  <si>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</si>
  <si>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</si>
  <si>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</si>
  <si>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</si>
  <si>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</si>
  <si>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</si>
  <si>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</si>
  <si>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</si>
  <si>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</si>
  <si>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</si>
  <si>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</si>
  <si>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</si>
  <si>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</si>
  <si>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</si>
  <si>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</si>
  <si>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</si>
  <si>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</si>
  <si>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</si>
  <si>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</si>
  <si>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</si>
  <si>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</si>
  <si>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</si>
  <si>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</si>
  <si>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</si>
  <si>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</si>
  <si>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</si>
  <si>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</si>
  <si>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</si>
  <si>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</si>
  <si>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</si>
  <si>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</si>
  <si>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</si>
  <si>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</si>
  <si>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</si>
  <si>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</si>
  <si>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</si>
  <si>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</si>
  <si>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</si>
  <si>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</si>
  <si>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</si>
  <si>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</si>
  <si>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</si>
  <si>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</si>
  <si>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</si>
  <si>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</si>
  <si>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</si>
  <si>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</si>
  <si>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</si>
  <si>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</si>
  <si>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</si>
  <si>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</si>
  <si>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</si>
  <si>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</si>
  <si>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</si>
  <si>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</si>
  <si>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</si>
  <si>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</si>
  <si>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</si>
  <si>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</si>
  <si>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</si>
  <si>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</si>
  <si>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</si>
  <si>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</si>
  <si>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</si>
  <si>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</si>
  <si>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</si>
  <si>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</si>
  <si>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</si>
  <si>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</si>
  <si>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</si>
  <si>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</si>
  <si>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</si>
  <si>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</si>
  <si>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</si>
  <si>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</si>
  <si>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</si>
  <si>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</si>
  <si>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</si>
  <si>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</si>
  <si>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</si>
  <si>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</si>
  <si>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</si>
  <si>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</si>
  <si>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</si>
  <si>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</si>
  <si>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</si>
  <si>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</si>
  <si>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</si>
  <si>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</si>
  <si>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</si>
  <si>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</si>
  <si>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</si>
  <si>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</si>
  <si>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</si>
  <si>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</si>
  <si>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</si>
  <si>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</si>
  <si>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</si>
  <si>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</si>
  <si>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</si>
  <si>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</si>
  <si>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</si>
  <si>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</si>
  <si>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</si>
  <si>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</si>
  <si>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</si>
  <si>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</si>
  <si>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</si>
  <si>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</si>
  <si>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</si>
  <si>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</si>
  <si>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</si>
  <si>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</si>
  <si>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</si>
  <si>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</si>
  <si>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</si>
  <si>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</si>
  <si>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</si>
  <si>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</si>
  <si>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</si>
  <si>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</si>
  <si>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</si>
  <si>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</si>
  <si>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</si>
  <si>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</si>
  <si>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</si>
  <si>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</si>
  <si>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</si>
  <si>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</si>
  <si>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</si>
  <si>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</si>
  <si>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</si>
  <si>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</si>
  <si>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</si>
  <si>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</si>
  <si>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</si>
  <si>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</si>
  <si>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</si>
  <si>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</si>
  <si>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</si>
  <si>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</si>
  <si>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</si>
  <si>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</si>
  <si>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</si>
  <si>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</si>
  <si>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</si>
  <si>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</si>
  <si>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</si>
  <si>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</si>
  <si>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</si>
  <si>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</si>
  <si>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</si>
  <si>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</si>
  <si>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</si>
  <si>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</si>
  <si>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</si>
  <si>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</si>
  <si>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</si>
  <si>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</si>
  <si>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</si>
  <si>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</si>
  <si>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</si>
  <si>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</si>
  <si>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</si>
  <si>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</si>
  <si>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</si>
  <si>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</si>
  <si>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</si>
  <si>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</si>
  <si>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</si>
  <si>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</si>
  <si>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</si>
  <si>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</si>
  <si>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</si>
  <si>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</si>
  <si>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</si>
  <si>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</si>
  <si>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</si>
  <si>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</si>
  <si>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</si>
  <si>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</si>
  <si>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</si>
  <si>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</si>
  <si>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</si>
  <si>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</si>
  <si>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</si>
  <si>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</si>
  <si>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</si>
  <si>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</si>
  <si>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</si>
  <si>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</si>
  <si>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</si>
  <si>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</si>
  <si>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</si>
  <si>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</si>
  <si>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</si>
  <si>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</si>
  <si>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</si>
  <si>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</si>
  <si>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</si>
  <si>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</si>
  <si>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</si>
  <si>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</si>
  <si>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</si>
  <si>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</si>
  <si>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</si>
  <si>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</si>
  <si>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</si>
  <si>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</si>
  <si>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</si>
  <si>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</si>
  <si>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</si>
  <si>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</si>
  <si>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</si>
  <si>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</si>
  <si>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</si>
  <si>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</si>
  <si>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</si>
  <si>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</si>
  <si>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</si>
  <si>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</si>
  <si>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</si>
  <si>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</si>
  <si>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</si>
  <si>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</si>
  <si>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</si>
  <si>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</si>
  <si>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</si>
  <si>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</si>
  <si>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</si>
  <si>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</si>
  <si>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</si>
  <si>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</si>
  <si>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</si>
  <si>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</si>
  <si>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</si>
  <si>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</si>
  <si>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</si>
  <si>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</si>
  <si>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</si>
  <si>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</si>
  <si>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</si>
  <si>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</si>
  <si>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</si>
  <si>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</si>
  <si>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</si>
  <si>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</si>
  <si>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</si>
  <si>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</si>
  <si>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</si>
  <si>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</si>
  <si>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</si>
  <si>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</si>
  <si>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</si>
  <si>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</si>
  <si>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</si>
  <si>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</si>
  <si>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</si>
  <si>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</si>
  <si>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</si>
  <si>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</si>
  <si>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</si>
  <si>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</si>
  <si>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</si>
  <si>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</si>
  <si>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</si>
  <si>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</si>
  <si>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</si>
  <si>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</si>
  <si>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</si>
  <si>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</si>
  <si>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</si>
  <si>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</si>
  <si>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</si>
  <si>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</si>
  <si>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</si>
  <si>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</si>
  <si>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</si>
  <si>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</si>
  <si>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</si>
  <si>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</si>
  <si>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</si>
  <si>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</si>
  <si>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</si>
  <si>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</si>
  <si>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</si>
  <si>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</si>
  <si>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</si>
  <si>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</si>
  <si>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</si>
  <si>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</si>
  <si>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</si>
  <si>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</si>
  <si>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</si>
  <si>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</si>
  <si>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</si>
  <si>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</si>
  <si>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</si>
  <si>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</si>
  <si>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</si>
  <si>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</si>
  <si>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</si>
  <si>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</si>
  <si>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</si>
  <si>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</si>
  <si>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</si>
  <si>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</si>
  <si>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</si>
  <si>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</si>
  <si>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</si>
  <si>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</si>
  <si>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</si>
  <si>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</si>
  <si>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</si>
  <si>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</si>
  <si>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</si>
  <si>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</si>
  <si>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</si>
  <si>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</si>
  <si>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</si>
  <si>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</si>
  <si>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</si>
  <si>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</si>
  <si>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</si>
  <si>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</si>
  <si>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</si>
  <si>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</si>
  <si>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</si>
  <si>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</si>
  <si>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</si>
  <si>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</si>
  <si>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</si>
  <si>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</si>
  <si>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</si>
  <si>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</si>
  <si>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</si>
  <si>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</si>
  <si>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</si>
  <si>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</si>
  <si>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</si>
  <si>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</si>
  <si>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</si>
  <si>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</si>
  <si>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</si>
  <si>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</si>
  <si>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</si>
  <si>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</si>
  <si>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</si>
  <si>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</si>
  <si>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</si>
  <si>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</si>
  <si>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</si>
  <si>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</si>
  <si>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</si>
  <si>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</si>
  <si>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</si>
  <si>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</si>
  <si>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</si>
  <si>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</si>
  <si>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</si>
  <si>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</si>
  <si>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</si>
  <si>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</si>
  <si>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</si>
  <si>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</si>
  <si>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</si>
  <si>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</si>
  <si>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</si>
  <si>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</si>
  <si>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</si>
  <si>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</si>
  <si>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</si>
  <si>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</si>
  <si>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</si>
  <si>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</si>
  <si>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</si>
  <si>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</si>
  <si>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</si>
  <si>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</si>
  <si>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</si>
  <si>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</si>
  <si>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</si>
  <si>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</si>
  <si>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</si>
  <si>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</si>
  <si>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</si>
  <si>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</si>
  <si>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</si>
  <si>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</si>
  <si>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</si>
  <si>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</si>
  <si>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</si>
  <si>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</si>
  <si>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</si>
  <si>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</si>
  <si>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</si>
  <si>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</si>
  <si>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</si>
  <si>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</si>
  <si>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</si>
  <si>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</si>
  <si>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</si>
  <si>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</si>
  <si>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</si>
  <si>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</si>
  <si>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</si>
  <si>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</si>
  <si>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</si>
  <si>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</si>
  <si>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</si>
  <si>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</si>
  <si>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</si>
  <si>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</si>
  <si>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</si>
  <si>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</si>
  <si>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</si>
  <si>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</si>
  <si>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</si>
  <si>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</si>
  <si>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</si>
  <si>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</si>
  <si>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</si>
  <si>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</si>
  <si>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</si>
  <si>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</si>
  <si>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</si>
  <si>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</si>
  <si>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</si>
  <si>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</si>
  <si>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</si>
  <si>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</si>
  <si>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</si>
  <si>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</si>
  <si>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</si>
  <si>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</si>
  <si>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</si>
  <si>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</si>
  <si>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</si>
  <si>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</si>
  <si>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</si>
  <si>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</si>
  <si>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</si>
  <si>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</si>
  <si>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</si>
  <si>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</si>
  <si>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</si>
  <si>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</si>
  <si>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</si>
  <si>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</si>
  <si>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</si>
  <si>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</si>
  <si>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</si>
  <si>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</si>
  <si>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</si>
  <si>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</si>
  <si>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</si>
  <si>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</si>
  <si>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</si>
  <si>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</si>
  <si>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</si>
  <si>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</si>
  <si>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</si>
  <si>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</si>
  <si>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</si>
  <si>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</si>
  <si>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</si>
  <si>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</si>
  <si>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</si>
  <si>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</si>
  <si>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</si>
  <si>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</si>
  <si>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</si>
  <si>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</si>
  <si>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</si>
  <si>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</si>
  <si>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</si>
  <si>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</si>
  <si>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</si>
  <si>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</si>
  <si>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</si>
  <si>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</si>
  <si>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</si>
  <si>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</si>
  <si>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</si>
  <si>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</si>
  <si>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</si>
  <si>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</si>
  <si>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</si>
  <si>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</si>
  <si>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</si>
  <si>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</si>
  <si>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</si>
  <si>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</si>
  <si>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</si>
  <si>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</si>
  <si>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</si>
  <si>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</si>
  <si>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</si>
  <si>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</si>
  <si>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</si>
  <si>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</si>
  <si>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</si>
  <si>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</si>
  <si>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</si>
  <si>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</si>
  <si>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</si>
  <si>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</si>
  <si>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</si>
  <si>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</si>
  <si>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</si>
  <si>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</si>
  <si>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</si>
  <si>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</si>
  <si>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</si>
  <si>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</si>
  <si>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</si>
  <si>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</si>
  <si>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</si>
  <si>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</si>
  <si>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</si>
  <si>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</si>
  <si>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</si>
  <si>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</si>
  <si>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</si>
  <si>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</si>
  <si>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</si>
  <si>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</si>
  <si>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</si>
  <si>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</si>
  <si>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</si>
  <si>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</si>
  <si>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</si>
  <si>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</si>
  <si>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</si>
  <si>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</si>
  <si>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</si>
  <si>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</si>
  <si>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</si>
  <si>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</si>
  <si>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</si>
  <si>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</si>
  <si>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</si>
  <si>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</si>
  <si>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</si>
  <si>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</si>
  <si>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</si>
  <si>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</si>
  <si>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</si>
  <si>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</si>
  <si>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</si>
  <si>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</si>
  <si>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</si>
  <si>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</si>
  <si>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</si>
  <si>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</si>
  <si>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</si>
  <si>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</si>
  <si>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</si>
  <si>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</si>
  <si>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</si>
  <si>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</si>
  <si>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</si>
  <si>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</si>
  <si>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</si>
  <si>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</si>
  <si>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</si>
  <si>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</si>
  <si>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</si>
  <si>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</si>
  <si>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</si>
  <si>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</si>
  <si>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</si>
  <si>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</si>
  <si>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</si>
  <si>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</si>
  <si>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</si>
  <si>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</si>
  <si>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</si>
  <si>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</si>
  <si>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</si>
  <si>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</si>
  <si>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</si>
  <si>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</si>
  <si>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</si>
  <si>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</si>
  <si>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</si>
  <si>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</si>
  <si>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</si>
  <si>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</si>
  <si>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</si>
  <si>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</si>
  <si>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</si>
  <si>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</si>
  <si>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</si>
  <si>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</si>
  <si>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</si>
  <si>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</si>
  <si>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</si>
  <si>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</si>
  <si>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</si>
  <si>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</si>
  <si>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</si>
  <si>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</si>
  <si>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</si>
  <si>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</si>
  <si>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</si>
  <si>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</si>
  <si>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</si>
  <si>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</si>
  <si>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</si>
  <si>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</si>
  <si>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</si>
  <si>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</si>
  <si>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</si>
  <si>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</si>
  <si>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</si>
  <si>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</si>
  <si>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</si>
  <si>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</si>
  <si>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</si>
  <si>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</si>
  <si>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</si>
  <si>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</si>
  <si>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</si>
  <si>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</si>
  <si>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</si>
  <si>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</si>
  <si>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</si>
  <si>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</si>
  <si>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</si>
  <si>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</si>
  <si>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</si>
  <si>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</si>
  <si>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</si>
  <si>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</si>
  <si>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</si>
  <si>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</si>
  <si>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</si>
  <si>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</si>
  <si>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</si>
  <si>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</si>
  <si>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</si>
  <si>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</si>
  <si>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</si>
  <si>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</si>
  <si>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</si>
  <si>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</si>
  <si>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</si>
  <si>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</si>
  <si>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</si>
  <si>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</si>
  <si>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</si>
  <si>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</si>
  <si>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</si>
  <si>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</si>
  <si>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Monto Específco</t>
  </si>
  <si>
    <t>DATOS DE VINCULACIÓN A OBJETIVOS DE DESARROLLO SOSTENIBLE</t>
  </si>
  <si>
    <t>1. Poner fin a la pobreza en todas sus formas en todo el mundo.</t>
  </si>
  <si>
    <t>2. Poner fin al hambre, lograr la seguridad alimentaria y la mejora de la nutrición y promover la agricultura sostenible.</t>
  </si>
  <si>
    <t>3. Garantizar una vida sana y promover el bienestar para todos en todas las edades.</t>
  </si>
  <si>
    <t>4. Garantizar una educación inclusiva, equitativa y de calidad y promover oportunidades de aprendizaje durante toda la vida para todos.</t>
  </si>
  <si>
    <t>5. Lograr la igualdad entre los géneros y el empoderamiento de todas las mujeres y niñas</t>
  </si>
  <si>
    <t>6.  Garantizar la disponibilidad de agua y su ordenación sostenible y el saneamiento para todos.</t>
  </si>
  <si>
    <t>7. Garantizar el acceso a una energía asequible, segura, sostenible y moderna para todos.</t>
  </si>
  <si>
    <t>8. Promover el crecimiento económico sostenido, inclusivo y sostenible, el empleo pleno y productivo y el trabajo decente para todos.</t>
  </si>
  <si>
    <t>9. Construir infraestructura resiliente, promover la industrialización inclusiva y sostenible y fomentar la innovación.</t>
  </si>
  <si>
    <t>10. Reducir la desigualdad en y entre los países.</t>
  </si>
  <si>
    <t>11. Lograr que las ciudades y los asentamientos humanos sean inclusivos, seguros, resilientes y sostenibles.</t>
  </si>
  <si>
    <t>12.Garantizar modalidades de consumo y producción sostenibles.</t>
  </si>
  <si>
    <t>13. Adoptar medidas urgentes para combatir el cambio climático y sus efectos (tomando nota de los acuerdos celebrados en el foro de la Convención Marco de las Naciones Unidas sobre el Cambio Climático).</t>
  </si>
  <si>
    <t>14. Conservar y utilizar en forma sostenible los océanos, los mares y los recursos marinos para el desarrollo sostenible.</t>
  </si>
  <si>
    <t>15. Proteger, restablecer y promover el uso sostenible de los ecosistemas terrestres, efectuar una ordenación sostenible de los bosques, luchar contra la desertificación, detener y revertir la degradación de las tierras y poner freno a la pérdida de la diversidad biológica.</t>
  </si>
  <si>
    <t>16. Promover sociedades pacíficas e inclusivas para el desarrollo sostenible, facilitar el acceso a la justicia para todos y crear instituciones eficaces, responsables e inclusivas a todos los niveles.</t>
  </si>
  <si>
    <t xml:space="preserve">17. Fortalecer los medios de ejecución y revitalizar la alianza mundial para el desarrollo sostenible. </t>
  </si>
  <si>
    <t>C. FILOMENO SARMIENTO TORRES</t>
  </si>
  <si>
    <t>C. ROBERTO LÓPEZ TEPOXTECATL</t>
  </si>
  <si>
    <t xml:space="preserve">C. LUIS ALFONSO VÁZQUEZ BENÍTEZ </t>
  </si>
  <si>
    <t xml:space="preserve">PRESIDENTE MUNICIPAL </t>
  </si>
  <si>
    <t>TITULAR DEL ÓRGANO INTERNO DE CONTROL</t>
  </si>
  <si>
    <t xml:space="preserve">C. HÉCTOR HERNÁNDEZ ARMAS </t>
  </si>
  <si>
    <t>ASEP: 08-04</t>
  </si>
  <si>
    <t>Infraestructura Municipal</t>
  </si>
  <si>
    <t>Dirección de Obras Públicas</t>
  </si>
  <si>
    <t>Eje 5. Infraestructura para un Municipio Sostenible</t>
  </si>
  <si>
    <t>Objetivo. Priorizar la construcción de obras desarrollando una visión de futuro, que sean inclusivas, seguras, resilientes y sostenibles para el Municipio de Cuautlancingo</t>
  </si>
  <si>
    <t xml:space="preserve">Contribuir a incrementar los beneficiados mediante la priorización de obras públicas </t>
  </si>
  <si>
    <t>Variación porcentual de beneficiados obras públicas 2021-2022</t>
  </si>
  <si>
    <t>((Beneficiados 2022/Beneficiados 2021)-1)*100</t>
  </si>
  <si>
    <t>Anual</t>
  </si>
  <si>
    <t>Eficacia</t>
  </si>
  <si>
    <t>Estratégico</t>
  </si>
  <si>
    <t>Variación Porcentual</t>
  </si>
  <si>
    <t>Ascendente</t>
  </si>
  <si>
    <t>Beneficiados 2022</t>
  </si>
  <si>
    <t>Beneficiados 2021</t>
  </si>
  <si>
    <t>Personas</t>
  </si>
  <si>
    <t xml:space="preserve">La población en condiciones de carencia cuenta con la priorización de obras públicas </t>
  </si>
  <si>
    <t>Porcentaje de obras públicas priorizadas</t>
  </si>
  <si>
    <t>(Obras priorizadas 2022/Obras solicitadas)*100</t>
  </si>
  <si>
    <t>Porcentaje</t>
  </si>
  <si>
    <t>Regular</t>
  </si>
  <si>
    <t>Obras priorizadas 2022</t>
  </si>
  <si>
    <t>Obras solicitadas</t>
  </si>
  <si>
    <t>Obras</t>
  </si>
  <si>
    <t>Rehabilitación de drenaje sanitario logrados</t>
  </si>
  <si>
    <t xml:space="preserve">Porcentaje de metros lineales de drenajes sanitarios </t>
  </si>
  <si>
    <t>Semestral</t>
  </si>
  <si>
    <t>Gestión</t>
  </si>
  <si>
    <t>Metros lineales solicitados</t>
  </si>
  <si>
    <t>Metros lineales ejecutados</t>
  </si>
  <si>
    <t>(Metros lineales ejecutados/Metros lineales solicitados)*100</t>
  </si>
  <si>
    <t xml:space="preserve">Metros </t>
  </si>
  <si>
    <t>Pavimentación lograda</t>
  </si>
  <si>
    <t>Porcentaje de cumplimiento de construcción de M2</t>
  </si>
  <si>
    <t>(M2 ejecutados/ M2 solicitados)*100</t>
  </si>
  <si>
    <t>M2 ejecutados</t>
  </si>
  <si>
    <t>M2 solicitados</t>
  </si>
  <si>
    <t>Metros cuadrados</t>
  </si>
  <si>
    <t>Impacto de electrificación logrado</t>
  </si>
  <si>
    <t xml:space="preserve">Variación porcentual de personas sin acceso a energía electrica </t>
  </si>
  <si>
    <t>((Personas sin acceso a la energía electrica después de la obra/Personas sin acceso a energía antes de la obra)-1)*100</t>
  </si>
  <si>
    <t>Personas sin acceso a la energía electrica después de la obra</t>
  </si>
  <si>
    <t>Personas sin acceso a energía antes de la obra</t>
  </si>
  <si>
    <t>Obras de infraestructura pagadas</t>
  </si>
  <si>
    <t>Porcentaje de los recursos de obra pública gastados en infraestructura</t>
  </si>
  <si>
    <t xml:space="preserve">Semestral </t>
  </si>
  <si>
    <t>(Gasto en obras de infraestructura/Gasto total de obra pública)*100</t>
  </si>
  <si>
    <t>Gasto en obras de infraestructura</t>
  </si>
  <si>
    <t>Gasto total de obra pública</t>
  </si>
  <si>
    <t>Pesos mexicanos</t>
  </si>
  <si>
    <t>Obligaciones sociales pagadas</t>
  </si>
  <si>
    <t xml:space="preserve">Porcentaje del presupuesto pagado por obligaciones sociales </t>
  </si>
  <si>
    <t>(Gasto por obligaciones sociales/FORTAMUN)*100</t>
  </si>
  <si>
    <t>Gasto por obligaciones sociales</t>
  </si>
  <si>
    <t xml:space="preserve">Dar 1 servicio de electrificación </t>
  </si>
  <si>
    <t>Realizar 2 aportaciones de convenio (Cereso y IEEA)</t>
  </si>
  <si>
    <t>Realizar 5 pagos de servicios y materiales en materia de Seguridad Pública (Bajo Demanda)</t>
  </si>
  <si>
    <t>Realizar 1 pago para la construcción del CIS</t>
  </si>
  <si>
    <t>Rehabilitación</t>
  </si>
  <si>
    <t>Calles</t>
  </si>
  <si>
    <t xml:space="preserve">Servicio </t>
  </si>
  <si>
    <t xml:space="preserve">Obras </t>
  </si>
  <si>
    <t>Aportaciones</t>
  </si>
  <si>
    <t>Pagos</t>
  </si>
  <si>
    <t>Pago</t>
  </si>
  <si>
    <t>$ 75, 000, 000</t>
  </si>
  <si>
    <t>DIRECTOR DEL SISTEMA DE EVALUACIÓN AL DESEMPEÑO</t>
  </si>
  <si>
    <t>Realizar 4 etapas de rehabilitaciones de drenaje sanitario</t>
  </si>
  <si>
    <t>Realizar 4 etapas de adoquinamiento y pavimentaciones de calles municipales</t>
  </si>
  <si>
    <t>Realizar 5 obras de infraestructura municipal (Bajo Demanda)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</si>
</sst>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23" fillId="0" borderId="0" xfId="0" applyFont="1"/>
    <xf numFmtId="0" fontId="1" fillId="0" borderId="0" xfId="2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0" borderId="0" xfId="2" applyFont="1" applyAlignment="1" applyProtection="1">
      <alignment horizontal="center" vertical="center"/>
      <protection hidden="1"/>
    </xf>
    <xf numFmtId="3" fontId="5" fillId="0" borderId="0" xfId="2" applyNumberFormat="1" applyFont="1" applyAlignment="1" applyProtection="1">
      <alignment horizontal="center" vertical="center" wrapText="1"/>
      <protection hidden="1"/>
    </xf>
    <xf numFmtId="9" fontId="5" fillId="0" borderId="0" xfId="3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44" fontId="1" fillId="0" borderId="0" xfId="4" applyFont="1" applyBorder="1" applyAlignment="1" applyProtection="1">
      <alignment horizontal="center" vertical="center" wrapText="1"/>
      <protection locked="0" hidden="1"/>
    </xf>
    <xf numFmtId="44" fontId="13" fillId="2" borderId="1" xfId="4" applyFont="1" applyFill="1" applyBorder="1" applyAlignment="1" applyProtection="1">
      <alignment horizontal="center" vertical="center"/>
      <protection locked="0" hidden="1"/>
    </xf>
    <xf numFmtId="44" fontId="5" fillId="11" borderId="1" xfId="4" applyFont="1" applyFill="1" applyBorder="1" applyAlignment="1" applyProtection="1">
      <alignment horizontal="center" vertical="center" wrapText="1"/>
      <protection hidden="1"/>
    </xf>
    <xf numFmtId="165" fontId="2" fillId="0" borderId="0" xfId="2" applyNumberFormat="1" applyFont="1" applyBorder="1" applyAlignment="1" applyProtection="1">
      <alignment vertical="center" wrapText="1"/>
      <protection locked="0" hidden="1"/>
    </xf>
    <xf numFmtId="165" fontId="1" fillId="0" borderId="0" xfId="2" applyNumberFormat="1" applyFont="1" applyBorder="1" applyAlignment="1" applyProtection="1">
      <alignment vertical="center" wrapText="1"/>
      <protection locked="0"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Alignment="1" applyProtection="1">
      <alignment horizont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44" fontId="1" fillId="0" borderId="3" xfId="4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 applyProtection="1">
      <alignment horizontal="left" vertical="center" wrapText="1"/>
      <protection locked="0" hidden="1"/>
    </xf>
    <xf numFmtId="0" fontId="24" fillId="0" borderId="6" xfId="0" applyFont="1" applyFill="1" applyBorder="1" applyAlignment="1" applyProtection="1">
      <alignment horizontal="left" vertical="center" wrapText="1"/>
      <protection locked="0" hidden="1"/>
    </xf>
    <xf numFmtId="0" fontId="24" fillId="0" borderId="7" xfId="0" applyFont="1" applyFill="1" applyBorder="1" applyAlignment="1" applyProtection="1">
      <alignment horizontal="left" vertical="center" wrapText="1"/>
      <protection locked="0" hidden="1"/>
    </xf>
    <xf numFmtId="0" fontId="24" fillId="0" borderId="8" xfId="0" applyFont="1" applyFill="1" applyBorder="1" applyAlignment="1" applyProtection="1">
      <alignment horizontal="left" vertical="center" wrapText="1"/>
      <protection locked="0" hidden="1"/>
    </xf>
  </cellXfs>
  <cellStyles count="5">
    <cellStyle name="Millares" xfId="1" builtinId="3"/>
    <cellStyle name="Moneda" xfId="4" builtinId="4"/>
    <cellStyle name="Normal" xfId="0" builtinId="0"/>
    <cellStyle name="Normal 2" xfId="2" xr:uid="{00000000-0005-0000-0000-000002000000}"/>
    <cellStyle name="Porcentaje" xfId="3" builtinId="5"/>
  </cellStyles>
  <dxfs count="55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237</xdr:row>
      <xdr:rowOff>0</xdr:rowOff>
    </xdr:from>
    <xdr:to>
      <xdr:col>13</xdr:col>
      <xdr:colOff>104775</xdr:colOff>
      <xdr:row>238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238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76200</xdr:colOff>
      <xdr:row>238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76200</xdr:colOff>
      <xdr:row>238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76200</xdr:colOff>
      <xdr:row>238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237</xdr:row>
      <xdr:rowOff>0</xdr:rowOff>
    </xdr:from>
    <xdr:to>
      <xdr:col>13</xdr:col>
      <xdr:colOff>104775</xdr:colOff>
      <xdr:row>238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237</xdr:row>
      <xdr:rowOff>0</xdr:rowOff>
    </xdr:from>
    <xdr:to>
      <xdr:col>13</xdr:col>
      <xdr:colOff>104775</xdr:colOff>
      <xdr:row>238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76200</xdr:colOff>
      <xdr:row>238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76200</xdr:colOff>
      <xdr:row>238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8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8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8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8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8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8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8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8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8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8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8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8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8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8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8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8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8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8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8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8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8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8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8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8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8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8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8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8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8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8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8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8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8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8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8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8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8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8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8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8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8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8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8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8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8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8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8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8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8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8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8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8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8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8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8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8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8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8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8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237</xdr:row>
      <xdr:rowOff>0</xdr:rowOff>
    </xdr:from>
    <xdr:to>
      <xdr:col>4</xdr:col>
      <xdr:colOff>523875</xdr:colOff>
      <xdr:row>238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8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8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8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8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8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8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8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8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8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8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8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8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8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8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8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8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8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8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8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8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8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8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8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8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8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8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8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8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8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8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8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8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8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8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8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8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8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8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8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8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8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8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8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8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8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8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8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8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8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8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8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8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8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8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8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8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8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8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8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8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8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8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8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8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8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8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8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8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8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8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8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8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8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8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8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8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8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8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8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8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8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8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8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8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8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8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8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8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8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8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8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8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8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8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8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8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8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8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8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8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8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8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8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8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8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8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8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8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8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8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8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8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8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8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8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8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8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8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76200</xdr:colOff>
      <xdr:row>238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8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8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8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8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8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8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8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8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8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8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8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8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8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8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8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8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8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8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8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8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8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8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8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8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8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8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8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8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8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8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8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8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8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8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8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8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8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8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8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8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8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8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8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8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8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8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76200</xdr:colOff>
      <xdr:row>238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8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8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8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8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8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8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8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8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8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8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8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8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8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8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8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8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8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8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8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8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8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8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8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8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8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8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8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8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8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8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8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8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8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8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8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8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8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8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8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8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8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8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8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8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8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8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8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8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8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8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8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8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8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8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8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8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8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8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8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8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8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8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8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8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8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8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8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8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8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8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8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8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8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8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8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8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8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8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8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8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8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8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8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8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8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8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8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8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8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8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8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8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8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8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8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8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8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238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8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8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238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8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8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238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8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8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8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8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8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241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8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8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8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8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8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8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8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8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8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8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8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8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8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237</xdr:row>
      <xdr:rowOff>0</xdr:rowOff>
    </xdr:from>
    <xdr:to>
      <xdr:col>8</xdr:col>
      <xdr:colOff>85725</xdr:colOff>
      <xdr:row>238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8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8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8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8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8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242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8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8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8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8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85725</xdr:colOff>
      <xdr:row>240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8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8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85725</xdr:colOff>
      <xdr:row>240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8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8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85725</xdr:colOff>
      <xdr:row>240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8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8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237</xdr:row>
      <xdr:rowOff>0</xdr:rowOff>
    </xdr:from>
    <xdr:to>
      <xdr:col>5</xdr:col>
      <xdr:colOff>85725</xdr:colOff>
      <xdr:row>238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8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8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8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8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8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8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8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8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8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8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8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8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8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8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8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8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8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8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8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8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8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8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8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8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8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8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8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8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8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8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8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8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8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8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8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8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8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8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8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8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8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8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8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8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8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8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8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8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8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8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8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8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8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8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8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237</xdr:row>
      <xdr:rowOff>0</xdr:rowOff>
    </xdr:from>
    <xdr:to>
      <xdr:col>0</xdr:col>
      <xdr:colOff>400050</xdr:colOff>
      <xdr:row>238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8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8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8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8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8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8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8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8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8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8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8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8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8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8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8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8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8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8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8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8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8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8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8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8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8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8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8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8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8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8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8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8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8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8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8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8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8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8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8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8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8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8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8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8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8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8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8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8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8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8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8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8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8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8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8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8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8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8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8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8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8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8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8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8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8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8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8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8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8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8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8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8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8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8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8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8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8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8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8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8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8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8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8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8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8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8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8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8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8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8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8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8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8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8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8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8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8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8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8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8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8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8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8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8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8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8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8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8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8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8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8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8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8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8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8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8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8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8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8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8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8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8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8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8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8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8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8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8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8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8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8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8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8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8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8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8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8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8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8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8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8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8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8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8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8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8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8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8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8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8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8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8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8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8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8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8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8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8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8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8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8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8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8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8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8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8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8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8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8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8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8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8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8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8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8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8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8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8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8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8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8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8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8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8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8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8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8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8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8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8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8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8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8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8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8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8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8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8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8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8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8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8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8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8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8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8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8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8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8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8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8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8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8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8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8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8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8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8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8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8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8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8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8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8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8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8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8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8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8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8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8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8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8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8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8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8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8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8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8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8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8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8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8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8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8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8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8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8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8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8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8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8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8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8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8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8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8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8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8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8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8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8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8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8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8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8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8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8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8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8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8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8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8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8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8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8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8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8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8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8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8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8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8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8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8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8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8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8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8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8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8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8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8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8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8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8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8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8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8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8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8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8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8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8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8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8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8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8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8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8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8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8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8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8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8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8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8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8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8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8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8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8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8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8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8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8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8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8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8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8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8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8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8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8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232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8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8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8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8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8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8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8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8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8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8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8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8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8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8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8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8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8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8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8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8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8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8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8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8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8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8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8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8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8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8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8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8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8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8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8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8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8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8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8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8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8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8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8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8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8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8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8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8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8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8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8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8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8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8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8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8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8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8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8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8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8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8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8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8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8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8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8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8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8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8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8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8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8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8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8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8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8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8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8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8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8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8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8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8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8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8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8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8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8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8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8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8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8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8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8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8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8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8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8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8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8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8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8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8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8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8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8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8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8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8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8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8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8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8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8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8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8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8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8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8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8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8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8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8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8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8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8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8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8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8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8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8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8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8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8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8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8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8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8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8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8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8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8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8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8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8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8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8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8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8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8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8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8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8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8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8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8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8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8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8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8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8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8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8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8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8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8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8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8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8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8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8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8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8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8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8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8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8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8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8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8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8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8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8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8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8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8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8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8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8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8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8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8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8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8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8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8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8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8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8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8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8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8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8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8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8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8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8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8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8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8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8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8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8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8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8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8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8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8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8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8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8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8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8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8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8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8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8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8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8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8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8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8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8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8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8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8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8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8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8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8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8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8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8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8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8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8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8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8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8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8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8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8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8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8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8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8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8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8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8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8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8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8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8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8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8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8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8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8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8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8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8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8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8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8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8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8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8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8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8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8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8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8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8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8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8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8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8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8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8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8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8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8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8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8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8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8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8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8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8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8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8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8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8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8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8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8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8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8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8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8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8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8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8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8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8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8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8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8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8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8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8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8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8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8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8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8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8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8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8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8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8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8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8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8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8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8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8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8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8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8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8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8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8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8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8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8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8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8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8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8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8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8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8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8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8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8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8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8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8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8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8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8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8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8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8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8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8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8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8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8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8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8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8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8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8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8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8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8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8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8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8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8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8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8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8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8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8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8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8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8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8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8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8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8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8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8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8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8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8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8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8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8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8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8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8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8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8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8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8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8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8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8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8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8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8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8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8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8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8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8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8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8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8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8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8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8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8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8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8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8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8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8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8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8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8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8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8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8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8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8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8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8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8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8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8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8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8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8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8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8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8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8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8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8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8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8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8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8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8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8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8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8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8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8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8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8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8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8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8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8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8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8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8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8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8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8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8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8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8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8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8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8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8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8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8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8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8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8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8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8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8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8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8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8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8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8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8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8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8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8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8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8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8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8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8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8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8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8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8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8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8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8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8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8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8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8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8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8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8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8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8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8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8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8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8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8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8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227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8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8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8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8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227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8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227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8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8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8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8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8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8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8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8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8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8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8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8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8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223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8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8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8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223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8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8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8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8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8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8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8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8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8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8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8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8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8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8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8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8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8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8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8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8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8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8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8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8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8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8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8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8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8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8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212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8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8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8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223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8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8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8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8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8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8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8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8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223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8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223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8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223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8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8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8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228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8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8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8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8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8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8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8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8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8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8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228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8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8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8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8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8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8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229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8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800-00008E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00000000-0008-0000-0800-00008F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800-000090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800-000091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00000000-0008-0000-0800-000092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85725" cy="209550"/>
    <xdr:sp macro="" textlink="">
      <xdr:nvSpPr>
        <xdr:cNvPr id="3475" name="Text Box 8">
          <a:extLst>
            <a:ext uri="{FF2B5EF4-FFF2-40B4-BE49-F238E27FC236}">
              <a16:creationId xmlns:a16="http://schemas.microsoft.com/office/drawing/2014/main" id="{00000000-0008-0000-0800-0000930D0000}"/>
            </a:ext>
          </a:extLst>
        </xdr:cNvPr>
        <xdr:cNvSpPr txBox="1">
          <a:spLocks noChangeArrowheads="1"/>
        </xdr:cNvSpPr>
      </xdr:nvSpPr>
      <xdr:spPr bwMode="auto">
        <a:xfrm>
          <a:off x="1333500" y="62388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66675</xdr:colOff>
      <xdr:row>0</xdr:row>
      <xdr:rowOff>28574</xdr:rowOff>
    </xdr:from>
    <xdr:to>
      <xdr:col>2</xdr:col>
      <xdr:colOff>742952</xdr:colOff>
      <xdr:row>4</xdr:row>
      <xdr:rowOff>133350</xdr:rowOff>
    </xdr:to>
    <xdr:pic>
      <xdr:nvPicPr>
        <xdr:cNvPr id="2920" name="Imagen 2919">
          <a:extLst>
            <a:ext uri="{FF2B5EF4-FFF2-40B4-BE49-F238E27FC236}">
              <a16:creationId xmlns:a16="http://schemas.microsoft.com/office/drawing/2014/main" id="{6661F0BB-9C07-4D70-9AF5-CE177596E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"/>
          <a:ext cx="1885952" cy="942976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C18905E8-95AE-41EF-9C6A-338E2FAE8F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BC48B876-FE73-48E2-90C6-BC95AE4FD7F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1D9F5B16-F85B-4DE2-937A-652F17B554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47D01D6F-4520-42C6-A887-44576185AF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5F2FE20A-1013-4D2B-B884-811DBA2724D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C5B9B92E-F382-4749-BCA0-241760D1A70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D9B9183E-215B-40B5-BA32-7EC4A23FD85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CDC77D2C-8904-4D2D-8734-C8E0C8F3D06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636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ACFA01CE-E943-4CDB-9CAF-45A53A82327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636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EAA90CA5-C7E2-48CA-A1B2-4EE78117CEE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8068748F-072E-4445-A34C-7AA3D1121E2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BB495E68-F347-4DD5-AF0D-6D1103EF2E5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6369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358E059D-865B-43C8-BC31-30781C730E5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6369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E17C39FD-6A00-4F05-B889-A0849DC796A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DEA1A996-9D8C-4975-BC65-760E1AAFB69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0514D515-A163-4C1E-97DB-C9F47568BC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DD4BE7C1-4C47-4286-B70A-A9C96C2B89A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618992FF-A374-4024-8899-7E4905FA042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C706B9C7-30FD-46EC-B901-06B6F05AD6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9A7E4024-3EA4-4128-B383-DC3BA492C1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B1687B5D-6191-4A2C-BB5D-043B3E62865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1F8106F2-2628-4526-9E9D-CBFEAF690C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E682DBC8-D165-4570-96D6-56EA10D593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E8E36F45-E01A-4CBC-AA48-630B0455819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37C0A5B0-353E-4548-B488-04100E3086E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A503F22C-1642-4571-91C5-E576FB10988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D47631FC-C045-4299-B739-AC954275675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9ADE30E8-7A0B-436E-9DD6-D1C66885C0E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4494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6982FCF7-CF89-4E55-9B9B-6C764BBEC324}"/>
            </a:ext>
          </a:extLst>
        </xdr:cNvPr>
        <xdr:cNvSpPr txBox="1">
          <a:spLocks noChangeArrowheads="1"/>
        </xdr:cNvSpPr>
      </xdr:nvSpPr>
      <xdr:spPr bwMode="auto">
        <a:xfrm>
          <a:off x="66389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12F371FA-8819-4256-9906-FE7F68AB1CF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2569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05AE727D-D62F-4D00-9F6F-F250B00F6BB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92569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CEF13177-4280-42A1-8D22-5D547BA75C4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399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C9EFB65C-377F-4E48-98FA-A3D1A5CBB4C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399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C6A5BB1D-291B-4520-AB1C-3E84531518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DCE84868-ECAE-4E15-AEE1-F648F885CB0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B05F4382-1B96-40A0-9883-3EB7142794C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399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9ACC3881-74D4-4499-B53A-A11393EFB72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399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F0BC54D4-24B3-4F3E-9C53-45732BF4288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4349E572-9029-46E8-9A07-A81757A42B4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18E1184F-AC8B-48A9-A54E-2D990775FB5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744AD05E-1667-43DE-9C0B-4FAE3E38955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C6C7D115-5B1E-4B2F-AF02-EA25A1FB874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E1B0774-8035-4D8E-A155-82043569B64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3430EAA7-81F4-4AE5-9581-8FDBE3B2A78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881B752B-EE75-4E65-A737-DE086313F81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062D837-FA24-411C-81B5-658978BA4FB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29A78A2B-DE5F-43B6-A0DD-C9EF01CB002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AFD5EE96-150D-4460-87FF-E8D0C9E30F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C69B03FC-7F4A-4F7B-97E6-96FF835291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1FB76064-D11A-4BE2-B86B-29C9531741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2467FE30-E9CB-4353-BC7F-1E3E73F31FE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8C7C06C8-DAA7-471C-BE86-E35C84572B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603D57A7-B3A0-4BF0-A54E-CE85F089129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865354CC-6144-49C6-A9D0-454BA1657E6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F69D1BFE-E928-492C-8C3F-8C0FBA3E6A9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59DA22CF-6D29-4D68-898E-6D2FD3B60C8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025F40D0-B990-43A4-8415-1216D624138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9A015422-B1CA-43FC-9DB3-7E3C5D36FC7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137A1517-BDBB-47C5-B1C8-FE0AFEEAA26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1DC05396-0FF4-4A40-97BB-B9E2430886A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B6CBECDE-525D-446C-BB44-E7AF98F9685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9631F87-84E7-4E62-AA97-603B8E7A2FE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A2160474-D1BA-4206-8DEF-F9D3A30880F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5DE32ECD-2F09-4B78-A84D-91E9894ADB0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3EB7AC6C-B2CD-48DF-9C06-093175E6266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9E253B2F-F95F-44C2-9237-73A1383E8FE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6369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E0B279B4-80A9-444F-91C1-047BF368B5F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6369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ACBF6472-5DB6-4A9F-8A95-B2981D99E6A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636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A8692437-6FD7-4264-B545-29A172EBC6F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6DEB6B96-3DD8-40F8-9EED-FF5E2885AF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3C99633B-E09F-4F81-829A-9316CCD60F7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40FF1249-C648-40B9-9206-F6453F978F3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7076A0F6-01EA-41CC-93D2-94D6584770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EDF1202F-D260-495F-B61A-C9D68F30853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BE864217-9F6A-4B4A-AFC2-F54D78560CA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E2560DA-1981-4AA5-BB74-F7C7ED4BE0C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B0840BCB-74AB-4F34-BBCF-71FE6419900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80BB3D67-D920-4258-9953-B87CCD522D8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E0508636-0619-4291-9462-A3C601B2004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948273D5-A189-4430-98AC-07744248B6B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9EB6ABCC-CA5A-4607-8F4B-3851FE57844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9EF89354-823C-4875-8ABA-BC80D8A8532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A3E14B3B-1F9B-4E7C-90B8-E0ABD4808788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086D932C-02EE-4819-B132-946472DCEED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E9C15E0A-5246-4378-B1AF-9378F2D5202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0B0BEA52-CA2C-424A-8D58-D88B2A0FDBA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E687E278-BBBC-4CB1-B7F6-351E1C0C895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7A4DBE63-8AB3-4743-8A8F-EE95B1C640A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AD9A7E3C-43E1-4B09-895D-D6AC0914258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C14D4C56-4A52-470A-9B80-AE49362595F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BCC60079-BD1F-43E3-A2B6-650D31F08C2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F53F35C6-108E-463A-977B-ACA89C5EF9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D78AD8EE-01AC-4D75-9911-AD486D2F160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9CD5CE85-A90D-4DCC-B1C1-7470DF81726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477E244C-01A0-4011-8CE8-1243767E292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494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F94762D4-287A-45DB-8028-6CB02F94931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494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30039D2-126C-4816-A425-94DA26B4C84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304AE64C-FC7C-4B66-AC7B-759208646BD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C38959E2-A3A6-48C2-B7C3-671DA7831C6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4944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556F0CDC-BAF7-4359-94E0-8181B4CFF3C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4944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CC70D2E2-3096-41FD-8BBF-9AE190368F6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C3A1B595-1529-4228-A2DB-B34419A12632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D9ECADF8-B900-4D2B-B952-C1071900D9C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B75A5907-6601-4424-A12A-F146262DFA5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494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D10114D3-EAC4-464D-A303-E2D7EFF24C3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494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CF854958-639A-4B7D-A4EE-C00CBFB80C2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B2D84B45-651C-48A3-BF77-3BB5A515A1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5DAE9B29-4311-4D57-B86B-7649BBC0A07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33F45C55-570C-4C76-B653-9E0C967C66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A2FB95B7-19F5-42B6-BE67-3CC39CB3C37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399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AF874745-B7A7-4BA2-A817-B32F0321D2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6399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0E01AEB7-7B79-45D6-86ED-BD64D72715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E65F3B55-C91C-4185-8EF2-4FE59AC7BE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2F828E13-8C38-4536-B0A1-98169F720A3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DFCD2ADD-A5EF-4D57-BAE6-EFAC1AEE223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4481D4A5-0E5B-4BD9-99EC-7B51BAAE929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494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9724477A-0A6D-4A9C-8C51-183D551B5CB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4494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D388209-06EE-4469-91E1-F7EC4525238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BBBE423E-D362-4CD6-AA73-B959B05C46E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4494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8A40CFA-3CE8-4CBC-B736-1D9DC6D070D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494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AAF69C1-7CF0-4D79-A300-C57A33DB281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4494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4995A3F5-5131-4BDB-9CD3-0CA0030AEC58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37973DFB-4942-444E-BE5F-A25BA6652CE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5E703844-F849-41D2-94C8-BE7BFFA6C08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CE79D6C6-833C-46D6-96DA-8D0B6AF6A65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005DF61E-D086-4AD3-9C02-162A287269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543F3736-3BD3-4518-8A08-DEE23DB74A7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E7E6697E-F86C-4BE0-85A8-08079E3A834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02AF425-2EAC-4DDD-A733-7939F9DFC3D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4494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25EAC041-EB60-4D79-83EB-52109D189DF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35D3FB38-36E8-4F21-8A69-48CB6BD037A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33F3D5E1-A1F1-42DC-AE76-F8C31624AF6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BE442495-5B35-47A9-B71E-FCFD528F6CD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217E78EE-7296-462F-9A4A-A508787E778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BAFC4850-CCBD-416C-976D-22A3E71CB84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01659E4D-B178-438F-B2BA-25E3CBED83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DA3420C8-9623-46C6-AF23-385DF8730C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552AAA3C-9E45-45DC-98CF-CD06F3393F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CDC3EA35-4A85-48D7-8A7A-2E06CCC1B29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9CF3CF55-9ED0-4B9B-AA9F-4AF88462B57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5407D0A0-B811-420B-BEBC-F5E1D10267A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C97E4569-8055-4C6A-81A2-6F10B557B87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494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FF7DC8D4-5CDA-40CB-BB27-F0142EB9524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494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02FF9B48-8378-41D7-BA35-F800C135611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80BF6293-B4E2-4C86-B4E9-1DB9DDF382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3526DE8E-C82E-45A9-A3D7-3E67DE6F6A3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494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F5B71236-D5E7-44F7-9854-39276707E7E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494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8975741-C49A-4A55-B495-8C216D9372C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956A296-8BAD-457E-8805-08335C82DD5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3CC15972-B313-4099-BE3A-E05C0B4492A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494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C1F82143-7A27-45D7-A273-857660E2F91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494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1267904D-2CBE-4056-ACCB-157DB0D2749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3D778ED3-D033-4756-8AFB-0E48E2635AD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2500A8F1-C77C-42E4-9932-8A4B08E9A9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3044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D96A354D-5A61-46FC-ABEC-F70CAF216E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3044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ED438EBE-FD9C-4DF9-BAE8-5E4CEB715C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4BAE35F5-1CC0-45E7-9491-C73418A3FB0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C73E190D-CA1C-4390-B371-EFB92A81409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E23CC549-C1A1-472C-9BFB-6EC54638EBD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0A7A1E92-1FB1-4424-8B55-EC84AF03BD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FEAF43FD-B4C4-422D-9809-6383504A9EF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8BAA7178-24EA-4A33-BBBD-DA99E1C77A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D67CC6AF-95A5-4DA0-827E-C177931C24F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50DD0D0A-A9FF-4B3A-9C2D-9C47D7D6C32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05863ED5-B586-4383-977B-1831131E077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351A94D3-BC62-4FD2-B804-F5A386F32E7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E94C2F35-4490-4B7E-BDDC-B751814C75C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079C76B8-EAD7-4F5E-9C1E-1FAA988C011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BA3C6AFB-2154-42C3-BEC5-721363ACFBB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CE027272-23A4-420F-8A0F-02FF5937ACC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8F895700-D232-4957-8E52-4835BE42B08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7E3C0F56-383C-4392-96EB-A50CF623746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B425F52D-028E-4607-9396-0F0C4BDE5CB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487219EC-687E-4201-9282-38C5BA6554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86DADB85-03B1-4331-8E85-45A9289EA0D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E8F591AE-FBD5-4E81-B0D8-FE5B79C3749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F328A348-14D5-41BC-A840-B19A7069B8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77402C8F-7EE0-46A0-8586-1C4CFC46E0C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E01FA16A-4251-49A3-A368-634678B47C7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699A4E22-56EA-4F06-8A22-E8CA8DFAC5D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A68601D6-9624-4784-B0DF-C40500E8BE4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CBA8E88D-5AA0-45EC-89C8-476175B7144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30A8384-A30C-4A24-92D6-0778F39AE6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DECCBE1-0FA6-486B-859C-F0817481E0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FAC18B49-5FFB-449F-AEBA-647229722AE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4B3DC6A5-2EA2-4F17-8FAC-2FE268B6BD0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33DE7367-9E61-42C8-B4A6-189975FBA13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F4708802-3DFB-4FC2-9844-4E14116737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B4704FC1-A963-4F0B-A9A4-546D68FA8C5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74286902-73FF-45E8-81D4-92737DE789D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DCDABF15-80A0-4BA7-BCFD-5EBBBA57BF0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EE8440CE-1518-4CE8-9228-2CCE8E321DC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9FE9A94D-9A0C-433C-92AB-09FB6F0019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D73C10B9-F56F-4A73-A64C-A4CA826CD4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93381D0F-D4A3-4F2C-A055-E357CDD04E1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E57BED50-3F09-4415-ABAB-E1E06E2EB15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CC5FB810-76AC-479A-B13B-76C10A9A42E2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21827B72-89F5-45CD-9BBC-7C1EF37A07F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9DB2B80B-7FA4-4D0A-A2E7-9A51DA3F609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F44EB715-B79C-463C-930F-F2D0F7BC11C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578C24A9-46B5-4EFC-9FE1-BC18309B6E6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A3A60FDF-45FE-4EE7-A973-5980714641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6F0CC1F5-C23B-4B8F-9346-116437BBC3A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7C50AFD7-4138-4487-8568-00860BB6357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FA1285EC-2D6A-47D5-8682-A0F865D6824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A4EDF439-710F-49EE-AABD-946182876C6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E7115E39-F708-4225-9C9D-1AE39638D3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6CBD860F-302E-4F51-871A-F8240CD9799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25F181FF-B3BD-4660-8895-F47F393558A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3243ED8F-2621-4F48-AE50-22556AF3462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22406892-40B2-47B7-B8BE-6E3D308C2DF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62CBCCB0-B27A-43FA-B6A3-9324A0E062F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2E4547FE-5734-457E-A6A1-2698F43BDD6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302B7553-2525-4FF2-AC00-4104598E884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FA6513DB-1DC1-4C50-928F-E5A19C974D1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89EEACC2-F641-4A5A-9FA8-AFB0BD58EFA2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69642804-CD92-4EA1-956E-8F3171EF846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18E2BC61-04B4-44B8-87EE-24A819AECBB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5968F8D4-5F49-4BB3-9E42-7EA4A09351B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26397129-8A1C-433E-A6E4-813EA4CBF16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CD2EC133-9EA8-474C-99BC-FC432A02691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6949E4D1-E12E-4463-8A7C-D2200A54C0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125556BE-B571-4CD7-B193-393F8C1718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19F99233-455A-49B1-AD19-67DF9D36ACA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EA45DCAB-1104-4E63-B5D4-1FB659756D6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D6C08251-7495-47E0-9067-CB4DEECBA92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7E69711F-B9AE-41E9-947E-941CFB9C0EC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9A4904E8-AF61-439B-9628-9E745649B12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494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22A7C25E-F31F-4BBA-866F-AB3C9285294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4494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BAB7DB7A-81D7-4048-9191-CBAD6EB8FF6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8203D041-4AD0-4C5E-89FC-2EB13A2C824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44944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BA66ECCE-CEB4-41E7-A284-8D7BD6E6EE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4944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31F89EDB-2C78-4DAC-B689-06A73F33931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44944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0D66615F-1C20-4C56-9360-D93EF3874F7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2FA8193A-8BA5-4106-A81B-5BF44EDBF490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A5711437-DC1C-44FA-AC6E-43EE7C2F387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4494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0BEE6F90-7F0E-491B-AE56-DBC8F8CAD30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4944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3848F7BD-4B8D-4BBD-88C7-8079123684B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44944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E89272F6-CE98-4FE8-99D0-8D6C1D0544B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59B45E61-F24E-4F1C-8E29-2124AFB095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03395697-F288-47F0-B766-69ED2FB4C7A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DA432934-EC06-4F1B-A9D4-76DD948FBC6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9D64F06E-2310-4FBE-B200-BCF130698B3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440D5485-84C2-43C9-8685-161CD5A52E7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2F437366-82EC-471F-8BF1-A5A7522210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956BEBD7-1193-45EF-913C-80DFB1C1275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354146AE-230A-4DFB-B79E-CDDCA85D449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D2EA8CBA-23DD-4EAA-8F37-389727B17E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F043293B-B6A8-45F4-A2D0-73F64F8A127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82B7ECBF-507E-43B5-9239-E5F10F0ACF0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316B12EC-8497-4455-B0CA-4BFDFF0601E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ED702D6A-50D5-41E0-8BF0-B4A157F9A0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217F33FB-A9D3-4190-98B0-14CBDC5C465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95C9452F-E2BF-4306-81EC-0F85BD97004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9555AAD6-C686-4C9B-A68A-65555C8C9FB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FE7541DB-923F-49E5-B842-77F5DADF37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97884A96-8BF4-469C-949F-D680CED3527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F46404FF-7AA6-4058-B7C6-ADE99511CE4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4B7F841-0396-4736-B8CE-75C196A6149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1D0CDAAF-04A6-46B1-A031-67246DEB796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2CB18E0-5210-4177-B062-26348821D37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E2CEB9B6-19AE-4C13-BA90-21953794A5A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ED10C9BC-56AE-4B03-945C-ED497143B8B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AFB7B772-F546-4EDF-9D7F-03AECA38D0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F5AB5FFE-9A6D-4ED5-8FA6-16AB089B563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10D5E27B-AAD9-4C19-8A1D-898B0386E7D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D338B77D-DAD0-479B-A582-EB6D9B0922E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582643F6-3FDE-491F-A808-B75B738DB4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6455EEDE-4D22-4EBA-BF2E-F8D9A9FB84C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2760A6C-5D32-4727-B161-5832D7187C2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38B3A7F9-52DC-4892-855B-DA12084CD30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657E4FB3-A622-4FF9-9B3D-8A31AABB51D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B65DC0DA-A197-43C0-824D-7D7C05D12F7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E9CE2704-D653-4E82-A750-1F71D4C720D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083BB099-D9F5-4E2A-81F5-C130D62DD3D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E7B512E2-526F-441B-8E25-369BFC8DDA0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0B8CDCB9-5C65-4508-B4D6-3C7327D2853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A73F989F-799D-4BD1-B6D4-94F3C36BF69B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BD4D3552-19E1-4428-B129-6E59CAEF0DB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96249082-8179-4CF8-94C5-5849ECD9BD7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2868B48F-C9F8-48E6-99BB-45250F9C941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E957E04D-39C6-420B-9FE0-F0D032CAC29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85CAB7B8-239C-4FC0-AE1E-6690980E50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0E167352-8BDE-4926-81A3-5374BFD031E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B566314-D94D-456E-A44D-90312D7ECBF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19B247ED-77EF-4128-986E-B295D14E203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7FDFDAE3-0880-4C62-A02C-A448965FDBA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CD2E7875-7F5C-473B-A38C-28E8F19249A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FD4E24E6-3C0A-4E06-B66A-EAC7FCE5459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F65F218D-3DA5-4AF1-912A-7AD783BF069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7A3ADF64-F3F9-433B-BC67-F605414ADF7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43676712-AE35-4D2E-8708-EF4385A31A7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E8E43D0F-48DE-47D5-A54D-E003FABA686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1676CA85-1D79-4F65-B674-7BA7E9C3D75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D66819C7-2DF7-4734-AD28-E9BAB738199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457F3916-13F7-40E6-AF62-FF98A521A1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40FD3524-908F-472C-8328-042559B56A0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C2C0FFCA-4548-40D2-9B33-188DBDD5CB3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D6847BEA-EEB4-408D-A9CE-CE2E9A845C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BB11E2A9-E6D9-490E-A4AE-D8C93EC6EF7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4179B565-E35B-4F25-B0A4-C5C3E32878E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87940ADE-3471-450D-8ACE-E3C3D2FF4D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9D4BDDC8-C181-44BE-A3BA-618E4C21E81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2D0ECB3F-29A2-4718-AB75-6711AA3363A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FD5B6C54-AD0A-4CDE-A279-BA8F6D0BB28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139F37FE-7A49-45CD-9514-D29F0CFC5FC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1AA96CEC-99C9-471F-87B1-2434C2838A2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63515B70-4FB0-4F9D-ABD5-D8058D1068D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13DE6C03-2ADC-456A-A87D-432ECD50130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DD119F6B-C275-4B22-A582-FE8B21AC2F5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73A3A7A1-C688-45A9-A802-C5649E0BF78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890A9690-E768-4C0E-B422-9F6E06DB3F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C4765006-3C5A-4957-A577-921F9590D1B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6C7019FC-8FCD-47CD-B1AA-8EDC5576E7D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D2A311FB-533A-4F6D-8636-15BC5BCEB54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8FD04762-FF51-468E-9618-94C2A144F1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FB1A5006-06EA-413D-9ABA-9AB70ECD817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51E9E8C6-F67D-41A0-A975-8DA7C88863C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99B86ED6-2740-4614-B45D-61CB075F664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33672BCF-4330-407A-80F8-A047E013597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040878D4-5273-435B-B978-AE6F3311AAE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DC8FB47A-C62D-42EA-AF0A-9D8ABE520F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051ABC34-E27E-4420-957E-E25D57967C6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FEBEB823-3E40-42EA-8604-074F1E40C57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547110AD-1EF2-4DE2-9D26-40F65B52D4A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7210AD4B-582B-47FD-8292-589A0CA7DF3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1EF1927B-CDF9-4072-8BD5-26AF28786AB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C2E0C806-671B-4216-865B-6DCCFC03EB1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19A93A3-DB3F-451A-B057-D9769E54556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419BDF78-81F7-475D-B235-59B3FC5978C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95949F22-950C-4CA9-8F95-9FFD39A263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8FD2B1D1-C362-4CC9-8D10-B9CCFF6E15F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B7B774BE-F5FF-49F5-83AF-CC480796EE3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52056C76-BFD7-445E-89F4-40B04C1869E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DD9A5634-FC63-42C4-92E4-8D3E3B46B9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AC226B78-9FAF-45CB-825F-32029596E2D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7176273A-4613-49AC-82DE-C5EE00F1746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2322A181-2C74-4C99-8BC9-E17802325AD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956CCBA0-D005-48A6-AC3E-923AEC9D5B4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B45BCD11-1065-4B22-9E87-D0BFA2B9D5C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4707BC27-EEC5-48C3-9032-EF18B936954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552BA398-0CC5-4396-90C5-A59C0E128C9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1804B390-7827-4A61-8C2E-E1E90DA275BD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2C5BCA34-DFB9-4CCD-A309-EB14275F5E3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A772F00F-3AD3-437B-9141-FA413549027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706AB5D2-59D4-424A-9029-56DBE948E09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ECE6631D-82FE-4B11-8CF5-D2D3A659650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F74E5613-03CF-4417-9346-6F369C053B6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874C9491-C2F9-4EA7-96E9-0AA3A454E6D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1D9D5117-3261-4277-B98F-FA8C38718EA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525AD357-D7A6-43A9-A300-479902693FD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6DBCE238-5F10-42E1-8283-ADBABCBEFF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CAA48392-58DD-4B2E-9E17-32089E6CC5E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C8922E90-F48E-4DF9-8478-ACDFDF796C3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8B4D4C21-C4E9-43B0-9D1A-6246C86FDA4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845CA853-929D-4DFB-811E-FA3772A5C9B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6BA381A4-CDFD-4DB7-A134-12B6F056AAA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1E07BBB8-9830-4FA6-91ED-4DD7AA4AB20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4BF5CBDE-6F55-48A6-B5F3-BE62E6D5B8C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386C7DA4-54F2-4F1F-B1E2-9B8275FBA9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13839F9E-B600-4AF5-A435-A0E52D41B2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49E76FBC-2FA3-4D17-B8F8-6C539B6D433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8D5CB82B-9BED-4884-818D-B7E25D20AD9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540445AF-0C0C-4659-9998-8A207C0C3B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BFF6C54C-06D0-40AC-9C9F-665BFAC903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4DD1CA2-C52D-415E-8D78-6D55631C4A7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39B4EAD2-E9C3-40A8-AD11-E613C59B5FC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B9CDA3DF-23D9-4C1D-A694-B5FB823EF5E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75C51554-95BC-48DC-92EC-2B7A18B0AD1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470818EF-3D25-404F-BC04-06C63D1D8E6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BCEC4CB7-2C0E-457B-8F66-AE5F7C7421F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FE9392FA-E4E9-482E-8910-C87F01F7D8C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448EA27E-C119-432D-B67D-AAD4FA31B8D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AC2CDA51-FC9B-4548-9C3C-760FEA27459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93DC8B49-CDDE-4D38-B43A-37DC324EBC0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BE2E06CF-4F3F-48DC-A103-D43135C854F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12EBAD64-1849-4CB2-9C1A-0AF20B43BC8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491623CA-2310-4F03-9E3B-BF6970A936E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73A20D93-FAE0-4ACE-8549-FE97CB73B14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7F06E99-B4B2-4432-BF1F-6677D2D1CE5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3EBAB1D5-E09F-4393-9638-665FF87AD27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EFB6EDB2-08E5-4957-B1D9-F3270144F9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33BE7B06-7A46-4328-AB5C-493D9B516F0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043BA01D-D389-4F28-975B-CA107EF68D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C0EF3E7-500B-4FEA-836A-A436AB0C59E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C3EEF2D4-2D7C-4C39-A07D-93D77D641C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3BCD380A-0C44-40BC-B998-7A87E3C5913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E99F2B07-B6F0-413B-9CA8-DD250FFE81C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1B233E0A-7A0D-431A-A2F3-571599C19C1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B55A7D8E-9360-4761-95CD-71E1D9BA2B0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987EAD15-EF09-45A9-90EF-4274910FB5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0134FB36-1EB8-4EEC-8101-3C968C2CD7F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BBA1EE57-EFA8-40A1-80FF-6AF29DAB72D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4EC22E8B-D32D-4D51-9690-5F1C1466413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C6CEEA5C-5C0F-4DB5-831A-947870C5DC3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8E944DC5-576E-4234-B822-9F0CB479641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7A8F0760-422C-4315-909E-F90DB5CC921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A4CD73AA-8DC1-47B0-9DCC-54B3817B5A0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3C932067-2C5B-4334-89DD-1EA4AAEADF6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DEFD0DCF-82F8-4C91-A4BE-A8083335CE0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9D6EBC3D-CA81-45D8-8808-5636CBE4FF5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C35476D5-7CB3-450E-80EA-41471573D73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3F74741C-76C3-4BAC-92A0-F2E4B83939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D8BA2D63-84A0-455B-8D96-8423892320C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FB3F3279-3962-4370-ADB4-4AFCDEE152C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9BE1AEB2-0CB4-4ACB-B07B-F379985E951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5B497F03-4D71-4CFE-97C9-571C5491DC1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54EB2641-BCC8-4664-B4D5-848043C18B1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1B6B3D87-2086-4266-AD3D-A0244B3FAA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B5F4A883-943F-46E1-AFE3-5B03A0D057C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81848F19-7178-4476-AB48-B3C09FBA471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A5B58136-7387-4153-B3F3-3CD559DB247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9B598892-3BD1-42D7-BB6E-4D1B1DF97993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095FADB-E68B-48E6-B1BE-7F0AA22D49D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46097016-4485-4CF0-A8BA-024F3F5D37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FE5FB518-8A39-4C40-B47B-1F95C887C2F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5D9F4893-C0A0-431B-AC3C-190E0826116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3A01AAAC-021A-4972-8715-589538547AB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4E0EAA3E-F224-4F40-B939-5D6CC3B6E3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1917A59D-CF3B-426F-8AEC-971716C246B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A45CBDEA-89D4-4A8C-BB01-A9735CFB1D9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CAC81573-9F86-4558-8926-38F4AF57F22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336A0F1E-73BD-4B08-AD4E-BD56910686B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4C7BCD7A-D947-400D-91E4-49FA6F50642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6321AC5A-0497-4C4A-9E44-D71FCE8C5B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B442E6D8-6A35-499E-B156-FE5FA4FEA3F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7DC9D4CC-ED16-4E3B-BC35-32DE3B47445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51CE1146-6745-437D-8C74-E9859F3B3C3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959BF238-44F5-43A8-94A0-2031E80EC90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E41713D9-6091-4037-B2C6-FC9D0CD62FD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8313CD70-7F4A-48A2-9519-B7EAF3988A8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61C4F8B9-7BD4-4CE7-B518-5C97A910D00B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37CFA57A-B949-4F9F-AE9C-7F92A98B811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04ADF2EC-6C58-458F-8B11-192C98D90AA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3282B7C3-AEF4-4D1E-B373-6FD3F6437AE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69CD5E71-98D3-4A3F-81B7-3255B1000E2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D2E8C363-3A0D-4200-924C-BFD8F162622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F5EAFAD9-5CB9-4D84-A0B3-3563F421DA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33EE0EFB-A1F8-4E5D-A546-E8D3F8D146C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9E895DE3-6A91-45CF-B510-43FE95BC63C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D105E569-D32E-47D5-9280-D5BD1E69838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AC1374DC-5C18-4591-AFC1-DAC065D3C3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0B9E978-C49D-4BAA-9CA7-44C44B66EFB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1A8589A6-0D2C-4B08-88C2-1BCB04A36E6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9B91680-EEA8-4CB8-899A-AA1A9F09718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7CA2D343-4453-4784-83E6-B8EA919011B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EBB55A9D-5AA6-42E5-949A-2D7C96F9DE8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CA144DAE-9258-416A-A9F5-C5E8EBBD93C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7B7A873D-DF05-4028-9EED-CC94C1BEADE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AB0E05B7-69DF-41DB-AA34-25A9EF82E2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986668FA-E91E-48B4-A9A9-72827034C2C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25AE2D47-0CDB-49C2-8FDE-304317CA985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0D4838D6-E673-4FDF-AF18-A9961AFE138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B9619CA3-5884-4D8B-8126-22420A772B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8206FC49-B7C2-4C2A-AB90-6F5736241AF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CC5B6A1F-ED4F-48DC-8ECB-0BF9B1471F1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21F07E17-D81A-49F7-A473-A301097191E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27373DE2-5DCA-4677-AF5D-80E98DB1DF8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6BD723B5-8A2D-4872-8C74-71D685511B8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CCE9AA1C-2997-43A8-AE07-DE54016751E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78F6A03C-E415-42B8-AC4F-7FCCB08CD15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40A897B3-2846-488E-A511-5A8E2993B2A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8C832DE0-51C7-4ECC-B9F1-256A7E467CD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709E5B3D-3CC8-4D88-BA07-79B2D0A8C27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615D0A95-8592-4958-B7F6-3F58B28C7E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9C5CE7C1-33F4-4AF9-87AC-68A49C86A7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760A9028-274D-4519-97A6-10BC02697EC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05F08397-FF86-452B-B31D-2A585AC504E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A8FEF26-4B63-4AD0-AE80-C0D3822286F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C4739335-1F8A-4A98-9C5A-4492ACF5481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582352A9-176B-4161-8AE6-42446CAABB7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B41CB7A0-23CC-4725-8C2D-FFE2B51D7A7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F201A6A2-4A3E-45A1-8E0A-0DB93C2777B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91F8EF45-9614-47AE-869D-B3CB0C50FCA3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A58C4804-034C-4D1D-8D5B-ABF5036CA5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2F79A01F-FDDD-47AB-892A-9B15C798F7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8D3F889-A1A2-43A5-8959-558459877DF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CA8252A-97CF-4639-BD46-00B2AC3FB91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E5EF1663-5FF6-4204-962C-193F5D38A91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017525A6-A70E-4431-838E-999431BDDCF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0D2B5E0D-6002-4C6A-B3CE-B1BA18FF513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D1C05CBA-4ACD-4247-BC63-2843607F5525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A3437B12-3885-4C9A-9669-6BB454CB81D2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6331ED46-C5A1-481D-9E70-9B9C76339E0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8829BF45-26FC-48C4-B899-B2EE6EEF03C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3FB58EA5-69F7-451A-ABE8-A0B492445F1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6E1885AB-0779-4760-BF51-B5AF1F91290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5E4970A8-296F-438C-83A2-6F1A806550E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4499C161-6A45-41E3-B04F-9D99C4EB1BD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95FBFAE4-914F-46A8-A216-049FF1A9FC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81D170DA-62BA-4753-8DB5-1CF112A870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7EF10DE0-515C-40A3-AA54-52428DF3115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5BD7E8CE-22F0-4A8C-8176-679573C093E3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B647E4CF-4759-4048-9214-AFE1E3662E1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454CB43E-6871-440D-A7C6-F07AF537C2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0F62C377-8F6E-4EEC-B8B0-DD2968366C3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5B782FF5-C8B0-45D1-9D0E-99AD7002971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2F21E537-2192-4587-A33E-D14160D2F9F3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C72036B5-0FB2-4A72-A2AC-D9CA6A6C0C3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748E7079-ED39-4090-8B0F-17788E8F43C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B1A58F4-6462-49D0-8CEE-7C2AF7B729A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DA892F8D-0465-41CB-BA2E-B00EC1B19FD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3B88F85-F442-4977-A051-7AC250B0B590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6169A05F-9422-41CD-91FD-C71D9655E9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512509DB-B11C-437B-8D7C-C3C0239CBE1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3044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AA7D05DA-40C3-4F9E-B63C-48A32BBB1F5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3044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B824D75C-B953-40CB-82CF-FEBA8EEA677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CD38D79-B479-4F78-846F-0857C1E954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3421759C-8B29-4DB9-A99B-41E96DE726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2B7E2CD6-E6CA-48BB-8FFE-80496DCF536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1B6547EF-1C0F-4FE9-B4A2-81BA93189CA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39633FDF-BEAC-4C87-9FBA-1E263DBEE51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FD032D74-32F7-4F40-B091-2199F95DD8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7818FC0C-2614-4C0F-B3DB-9C826B5A54E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50518E63-FCEB-496D-A419-B059F3F641A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F4DE8F1A-73E5-4CBD-9567-F85F7A6DEC7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394CAAE0-6D2A-4BA4-A024-89B8C689A26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6C58650-C85D-413A-A4AE-EBEBA9A5DDA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027FBFB-4825-49A6-842B-AC8A93C846B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03936CC8-3876-427F-92D0-5C902DB3ABD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94E87617-4275-474B-8468-F53F66ABFFF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1A635588-F99E-44BD-BA9E-8EAF08B1FE9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34556017-D3B0-4B60-9327-CC521EC5BC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A3BC28A2-C8B6-4E96-9909-D17E53150E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DAB7D9EF-19D9-44DB-B463-40E396907F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08ACB257-2E63-4A25-ACEB-7CA1A3C6626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08CE5B02-1978-4364-A820-70A86C96B32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92B3B726-1246-4A11-8114-EB45C827688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C7B437EA-8D56-432F-9494-04E4D209EB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5D68C4BB-CA71-4F5D-ACF1-6A1E261B6E4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05A528B4-97D5-41ED-8A92-1F83D5545AE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81975419-5E3E-4A6D-950A-81D5483A161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68F3BA0F-3F1F-40AD-9E55-BD72F47BB20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847CC982-C600-4368-AD42-35B2EF18A3A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6C1B67EB-9ACC-4857-8EAD-1C9023B7448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A2817AE8-F966-46D3-987B-1A99739649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383ECBEC-53DE-4E37-913A-32BF67A34F7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F98710B2-7505-4203-93F3-E0E48478E06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99825A02-61DD-41A6-9685-750BE1E5F87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542D84E2-6759-406F-A8F8-65CE0268194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BECA0CDC-30E5-4F7E-AC14-05603E36FFC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53881AB2-6130-4267-BF7C-63E84A3CD8E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E97A9DDB-B625-4CC8-B09B-2E0D150B9F8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5DDB60FE-1A97-49F8-9E22-9C971E21D13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A75D4C2F-363B-4D09-AC77-D8C6BF8FD87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DFBAA19A-A5DE-4A3C-82B2-52CE8FE9739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1A177B13-644A-40D6-889F-660BF7B21AD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DA58F03C-4165-4F04-9903-E95E73DBF19E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B007CF82-E2AE-4EF1-A390-707565F0233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623F03A3-DE1A-4707-9D68-E740634F0F5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5ED856C7-9729-42EA-8889-32E745BED2F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9B8B2F3F-14A0-468B-BDA3-416F2F39C01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54D7AB1F-AB79-44EF-BEB4-03FA21110D3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11CE66D1-B189-440C-919E-33AC06CC5F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A8926E73-7A21-4F76-B705-0ABF6DB9483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78DAA6F8-9BF6-42B6-A1BF-E1B0ACFE3F1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AE5D123F-FBE5-41DC-9FFD-BBB4EC65767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52935FA2-AB50-45DA-B61F-14E3CFA206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4DE218F5-B4B8-4C6D-B1E5-052CDF486FA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E697719E-4AE5-4A2C-8E6C-CD629472865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D34C519-B658-4FB4-B3BA-9661A9BD50A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C7C64BC4-A0AC-4A85-A930-E3C1697F00F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02B692DA-1A9C-4C03-B48E-263F183094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712D97FC-7993-4178-A122-EEF27BDF75A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CB0C6EA7-B345-4779-B75D-87351AE9EA4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BC10512A-E818-4556-9829-CA47EE57ABB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021CEEAD-316B-4ECC-BFEF-36F0179B74B2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149C763D-B9E2-4B30-A104-7F6DFF77146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267AB4E1-27B5-4F6C-820C-F089F9F5FD8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B2925189-0761-4BA8-B01E-A267B7F3476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3C5F258A-93F9-4D2A-979B-3376D1E420E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F10610F0-9501-4CC4-BC64-B2E7D6F1FBC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671A469C-20A0-49B9-B3CE-823F8012959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AEE5916D-934A-41C3-82B5-0AD3CC26E4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4F08C03E-BF8F-4E70-AA29-E1A021D2E39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FC3CCA17-9B2A-4B2B-928D-97E1A38A19F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96B01587-7200-45ED-A8A6-2ADC306E921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742C0BCA-A2DA-4146-B6B2-BBE068D6F32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A33EF152-351D-4B21-B05D-7507DA13C3F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697AFE19-76DB-42D6-946D-32CA8C017C2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1580412D-6DEB-4128-962C-611542E5EB1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AC4CD9EA-9836-42D2-8DDD-C18CE961AA0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CC6837AD-AC6E-4062-A9F6-E600E128351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96F7B65E-0725-4433-8A0B-8E0D3292E9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0FF195C6-1B2D-44B9-930B-0DD9E8BC6AD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5B9570BC-E8F9-4E46-935A-027E5B241E1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E40032AF-6253-4DBC-BB62-E4D7710026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7C5134E7-31BF-40E6-BA7E-2192FDF1E9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76DABF77-ACA4-41B1-A0E4-E25BBF8B754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57181F9D-8F8B-44FF-BBDF-DCA585DE5F1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DFE5A78-D72B-4654-8D63-DFA0DE4768F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84F593D3-705C-411C-8005-494036F61C0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C52D041C-E1FA-47F9-8F37-BC58D4D07C4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BCF3D20C-58E3-4007-B67C-CAB65BCE288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7062143B-414B-42F2-9EC2-868CA158B58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95551CC4-C6DB-4063-90F4-DF98E8681E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0F8AEFFA-E1AD-499C-8201-548E77A911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CF33512B-EEE5-46CE-AE20-49C8BD26E70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99A2D6AA-399F-4054-A84D-1E41F781E74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4F630E98-CA2A-4281-A87D-54AF7EEA86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30CA1F15-553B-4B45-B1E4-05449E8FE00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62A1156C-D5EC-404C-9BDD-ECDDFF42414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C0C59E22-FEA6-4EB8-8D9C-B50081616CA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FCD7DA7B-B072-4715-BAB4-5CD829DA898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5BE23679-054F-4C6E-BAB3-C3AFF869626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5F56148E-497B-4B5A-8537-60F7CBDCEFD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16A8DD97-109A-4960-8927-DD5053E5938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7B9CC3A9-40BE-44CD-8D89-A679C7FEE2C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731CD271-6146-4D0C-95B1-39937A29F6F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DF50A374-978E-44A9-8D9B-739C58BFAE13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82D5380F-BF42-4F89-848D-618258D0A0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BFA54735-FE6F-418E-A306-92FBA57501A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5FF5A978-E80A-4634-A9E0-1F16A0E938C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28C47A22-90E5-4642-A1F7-55D0E9148CC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81026B00-5AB0-43B6-B7B0-94BAA7A3F6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F77BDDA6-3B75-43A9-AB81-CF8A9B87AFB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ACD25203-2316-4B95-B5CA-C479ABD3EC5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9B64B842-53A4-4778-BA84-F9F71C7EB6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DD9F7415-4841-4B20-9403-CA8CD13749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1C2EB388-28B6-473C-8CB7-F0CFEF180B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EB718002-9F46-4662-9590-32631636982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1138B241-872A-47AC-AA2F-9F27F876DA7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D88513EA-814D-453A-AB31-F14A9CCA9A8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DD548A73-4E39-4BDD-81FE-9DE5F1168D1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9744816E-1D9D-48F9-B8BC-878DD4F42AC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414BE450-4511-48CA-8F20-18184F97420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7B49BDE9-4CBA-447A-ADD7-91ADA078DC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34C0F156-F9FA-4016-B736-B2FDD723AD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50D08175-B41D-4A6D-9F08-D84AB1122EB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1ECEC3FC-19B9-48FC-9555-88F3C5268A6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E9242F65-E0A0-4EB3-AD03-BE8F6E3F22E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85EA7581-A409-4F30-BDAE-6F9D43FB22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69F69CA8-E82D-43D9-B05C-EEBF23AEFDE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96472E97-22E5-41F3-ACEF-8A8CE04EEE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7F37909D-5C19-4A35-8F24-0212E8011D0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B84ED90D-B0AF-43D9-BF5A-EB298D5AC8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B0B4C753-F8DC-46EE-BA6E-151A096FB0B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EB989D7E-DA20-458D-A1B7-1DD112D74A1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47100FFD-2A34-43C3-A5C6-F313C13EC07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3E529992-FFA8-48D6-9E4B-90E93F373E6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64C30FC5-066B-49F2-8CE8-72DC2BF8618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368000BF-741F-465F-9039-B29F148E9D8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AE927EE-8E50-4615-B83B-25A71B28B09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27B6D862-9D85-4BEC-90B2-D64EB1BF41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49D6BA80-6FF8-4614-8812-32DCC597DDD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1BD4EBFC-4950-4AC1-BD9C-10FA04677C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7E0B6BAC-B13C-4D8C-A91B-53DFE12066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DEC667E6-F99E-4AB5-A40B-FA639126211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90530F5C-0F37-47CC-9763-E4DA83F3E1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ECD350D8-9018-48AD-80C5-87A7B2BA89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0DD71C24-7AFA-446C-B3CF-ED0E749D712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AC727800-211F-4138-80DC-A4155C8AE8D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3CA6A89E-D9C8-4123-83A3-852787901D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44FEC0A-DB16-414D-8B3A-F29171EDCDB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63A419FC-B46A-451E-80F3-3323191109C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A903626D-5135-4477-9B8E-4BA8002AB78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975CA1E3-11B6-4BEF-8677-C3E9E158B4C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08835B04-DE49-4582-9933-F6F057B6FD4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AEDED899-68F2-4D40-B373-5EF6085E7A9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87455DC2-EEC5-4DEF-A084-A2AFAA9F2FB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8C57E31C-9172-4566-B403-11820E53A5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77132FF5-1808-4504-BDF8-AB5E22EDD6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9529A4AD-745C-470A-81CE-099B8252C3F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2BD3FC54-A278-4A76-9F31-B6DB7A56130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D00C1DE3-DEDC-4F4E-A9D3-56151699B8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45C41F2E-4AF9-45A8-9DAD-C3BEF8CA4CF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D238FD36-83B5-45C4-B799-7929F1DE42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70BFA093-73D6-4750-B6EE-47492DE89C2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CD22D108-6695-496A-80C9-3D6C45AB2AA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08784B2B-C293-484F-A52E-0A667736270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471DEE58-F539-416D-A272-5B566D696F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13D40EE4-FA1B-4927-95DA-0A022F9A9EE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415B240E-51F1-424B-A888-5599967EA77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AB3098DE-5D01-4EC3-84E2-DAB97D78C71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3AFD9746-A48D-426E-A9B5-0C47F1B52854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126B1315-B0DF-4A74-BDDF-73B5DF420E9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CD19987F-ADF5-4F4B-8F8A-D6AA9167049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D53311A6-8CC4-4E16-8CE1-E100B927F0F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2F529BDF-1ADE-4E55-8161-A8ECB63D909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8ECD48DA-F882-4A68-99C2-331369C4656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105B5A33-C9DA-43E3-B92A-80CE3A7AD72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DB636EED-AA59-4C1E-A9C4-7AE180ECDC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35916CA0-3838-44A4-B88E-6532F96F96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EAAED523-87D4-4ABB-9B76-3614F0C1871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D9BC428B-D027-4BD1-9592-247BA3A9A01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7DFC3721-5760-4481-9676-C9E83B748E9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B062280C-3A00-4B64-A080-4D59303C462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AA18D679-2F8C-4269-AFF8-7E3D131EBD0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58C75B87-14BD-41ED-9D65-3D8BFECEB43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AE8A2D08-E7A3-4132-A2D9-6A69FF58C5B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3C91D55F-6C9B-4C5B-B436-ADA6ECAB163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67AFFAC9-7CF9-4DDB-A1D9-535320871CE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B4272C90-0390-4A71-96B5-0B756FDB17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446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AD29FD71-46FD-46F2-85D5-6F2C21DEA853}"/>
            </a:ext>
          </a:extLst>
        </xdr:cNvPr>
        <xdr:cNvSpPr txBox="1">
          <a:spLocks noChangeArrowheads="1"/>
        </xdr:cNvSpPr>
      </xdr:nvSpPr>
      <xdr:spPr bwMode="auto">
        <a:xfrm>
          <a:off x="66389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2605A608-E0AA-4A72-A6E4-F0D72564E57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4B8E87E9-73E7-4638-AA35-BF063DADF02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367EB91D-69EB-4EC6-ACCD-EE5CBED33BB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C9BD3704-2DDF-4C9C-9807-418D0A6D040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1C8FF404-55F7-414B-AAAB-0476D0C6315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0B601977-80E0-4EB1-A95F-29FA8348C40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EE8F2F6E-1AAC-44B9-91B4-8076FC16595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683C6187-C272-4038-B545-CD938BAB87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132704F2-F0F2-493E-AE20-6C2660063EB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3A0E5921-58C6-4DB0-943A-0FDF89AFDA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81B060A6-4C99-41EA-B7AF-259F90F447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27CAD055-7501-4A86-A8AC-5DFD0254A50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6737D282-390A-4CB7-AC55-C378FFAEB6E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2E59C333-A2CA-4EBD-9DAE-22D24C19B0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C37C55D9-0154-4CA3-B9B2-6F492968ED1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9729172B-22CC-4041-AA16-AC5084E3F30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B1D2A8E9-50B5-4A37-98B2-075D6EC8EC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4D2F3BE3-1E9F-4AA1-8DA3-A3199E2F09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A42FA9FD-8F50-4F17-9A78-4777461063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38084A7E-D083-4141-8F68-1AFE85254F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A37A517A-BEA1-42A3-9BA5-D515621979C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872B4806-8A12-4D51-A3EC-3C3B78A70AF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9A4FE274-A0CB-4714-B445-FEFD9BB9658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3804D61E-0321-4567-BED1-32C63D766E6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DF1DA787-A136-41E5-A510-EE91DE6382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40736460-7D08-493C-87CD-D29714E81EB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351FB223-8705-4D52-AEE3-58489AF1EC9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EED8F545-1F8A-4767-BAD4-5A8CA9EB17E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7FA603CD-32D5-4361-97B6-2BBDECAE34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751A467A-83F0-4568-9BA1-AD5075DD682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E634FDB8-18CA-474B-94FE-B9463E5C301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0201A504-44A1-4ACB-804D-F7C8A4B09D7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B1EB8FD1-9A48-4CBD-9765-C316725FA83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66313E6A-16DB-4DBC-B515-97A2B0ED3C4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0E6A4F59-844F-4F96-93DE-34F3C70F5D9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92258A86-0466-4124-9C96-C35BDC7AABB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27A49F47-E7B5-47CC-979A-619AB0721CF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E36E1514-9CE7-41D2-92B8-EA365F245FE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23C69E30-0AB2-4E3B-A1D1-79056EE1536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DB413EBE-4B7F-49D2-8B6A-5C58E6251E2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5AADBF4C-7DAA-40D2-A803-F5746F9BDFE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D95B7F6D-05EB-4D95-A74F-E04B18BD55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F683FE94-0CF6-4A00-8B06-3E5B0A862C4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784EA39F-4C52-493B-B07C-27DF0FDAFF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92993FF6-E20B-4DC3-897E-081B71821A1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3C98ADAA-7426-44FE-B47F-15B573CB109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6793920E-9FB5-4339-9373-C8E0E936A19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80D2752-40BB-44B3-B07E-22D897F129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84EC9F6D-BB03-4FEF-994E-D8D27D7A517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4A030847-1F04-4143-AF32-3F3E1416C268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34C60B8D-3B40-4DEE-AC6B-E67DE7F2D34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95344D90-3502-4D29-83D6-31772C01578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452144C2-FDB3-4733-9B50-F658CF6F709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94ED24D4-18E1-4D21-9B9F-9E62A115D11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89E51510-6561-4E75-81B1-5A64D0D3BA3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7A0364D1-620F-4303-9D10-C5824DB75F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29425723-8A7C-4FFB-BBD8-5E6B3CEF50E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D9458FB2-96F8-48A0-883A-E063C1FB156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8A0273A9-BA36-4A1A-9AE6-4809D5DB9E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56DD4686-DE36-45E7-9B6C-8B200372EF0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F581C72D-4809-493C-9A64-504BB55B0F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4EE84E92-E245-4590-8E93-86312EB99E4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C496B5D6-95C0-4566-BF6B-2E7C3CDB745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A1AFE9B7-51D0-4D4F-8BCD-CBACF5CBF3A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5B256B9-9A7C-474B-B992-0A33DCA558D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DF9058B6-7EC2-43DF-9879-E1B2BA2552B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418F4E63-3092-4C73-B1C5-55A91C76FF2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E0762D4B-2593-4F85-91F2-F861FECB840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702DC382-D688-4675-9EAE-B8D2FA8A256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23A7B63D-2703-4F2A-8FED-138300DF3B45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C6BE89CA-21FC-47F6-9DF0-F3719E5F8C7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8BFD7FA9-A0E5-43E4-8811-BCC83C23427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6ABDE7B3-D6D7-4238-B6CD-0BD381770A8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6676056D-0C2F-4953-A81A-0EB7B23ED7E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4B7285F6-13A7-4F40-A6D3-ED925193E6B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9CB88BB5-83B0-4A24-BAC2-9C19B59F95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FC3CA001-A59D-467D-8446-C6AE9E2539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67FA8AF1-464A-4837-98E5-5E4448917D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DEF4760A-5405-4F47-8E85-950FE2097BD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CD707B1B-8083-42FC-9540-85BF595484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A0EE0158-2B4C-42DF-8E71-D6A1E02AA67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EF589C21-CC17-4E71-8D00-CDC9E3537DA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7F9CBC96-98F4-4CFD-AB60-DE18217454D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DC176257-991F-452B-A183-2EA6024BD26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D0CE6511-478B-4C88-A2C4-1AC31064A8A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DD444954-16E6-4F0C-91FB-DF8272F976B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FBA98F88-85DE-4CF6-9145-C4873CA564B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73359671-5DFF-4D1B-90CF-EEA6988904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934BBC45-D3EC-43DF-AB3E-6DA4991A0AD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C58EB2CA-9694-460E-9D79-B33B788BF81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EB92DAF7-8817-41DA-8702-45B7F5B668C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38E2B016-1955-454E-B674-0C60D120D64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5BB7199-D25F-4E28-AF49-AA0CB6CAEF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F6886271-242C-4A0E-9758-7D62CFEB2AA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848743BA-7061-4985-97FB-584EF284541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3694DA9F-9AD2-496C-8C8D-7992C19EDF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AF25CFEE-8162-48F1-ABBC-B33FF99D5D6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34E156DA-7B4F-4122-AD66-16E25E0CF26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ABCCF0C1-9F1A-4945-B164-9F8EA5F583F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49DD117B-06F9-4018-BE24-9AAAA22DCE3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754747BF-4246-4B80-803A-66F7E98FC21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0A157195-7E4D-4A2A-89B2-3827F918CD2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38417D1C-CD86-4A2B-84C5-B47CA2D426C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C662EF09-1A97-492D-8FA9-B9AE01B1BC4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997917F2-46EC-4EC5-9A1E-A9091302702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F589C6CE-1BED-44D5-B63E-B29A29ABBCA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7C8FB9F2-7064-42D1-9CEA-429E5F47FD3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AB8370E9-68CA-4CB4-BAFC-C5A26966316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9E4748CD-C5E6-4C0E-9055-15985C5D68C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951F1E1E-E59A-42D6-B4F2-2F888A6C2CF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4334A968-0822-4698-90DE-6C7DC75464C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9D9A4DF8-AB54-4C2D-86A9-A38E6852E1B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13F17E3C-0359-4BEE-AFBD-137146B1B79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342EAEFE-6C40-4C1F-AE19-54C3F7F84AC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88EB7085-CFF7-4FD8-9C48-441B68A778C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F2B71F2-1472-4425-BAEE-D5EAAA0EB1E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BA2853F5-6F13-41FE-8DC4-EA92800E3A4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AD53CBE6-A38C-4C71-A49F-C40948A0BE3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79811F94-4ADC-4B90-9D41-0A82C4B722A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86A74A81-8BF8-4D88-9645-8678B60221F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26003387-0C1C-4A46-8873-5645EE3ACAB9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03E469EF-4D6E-47DD-91C5-C84DE686A18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21F42060-5AE9-49E5-8D39-60E2C31BFAB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EC1FFC51-50E9-499F-A551-EC044238E7D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54E7656D-8CBC-45C4-A357-05954840AC3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672F384E-5BDA-4141-9E8E-CC6E714BA88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BF69391B-EB7F-400F-B897-00F2F8422F6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E9AB6A13-768B-4EB0-86DA-49BEE08476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D84BD3B8-1DC4-4063-B7A4-F2FC5E34BC4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7CAB1B0D-5F56-40FC-91AB-FB84F645B5B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FA16EFC9-2BE5-4E6D-A3D5-C917568B56A3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2CCD3584-CDB0-473A-BAF9-B7E6A75E70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B15418B3-0745-4E63-B3C8-FC617D69ECB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D330F320-E991-4F22-B0B7-C6DA2B0AB0D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E21F0917-55C0-4D71-B2DD-3A000006345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C92DF578-7722-4F75-A177-C0779F1E10EC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BF8CCE7F-0281-4125-A6EE-B20F175435D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44102298-703D-4F4F-908D-68A66769498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1AC12768-EFEE-4B83-8F4E-B6DD206D55B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58553E9F-4443-4CE0-BE6A-2193021A155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7DCEFE9A-9988-40C1-B76F-3E0EAD53D821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C8ECE653-B232-4AE6-8A7C-5B89A0D8D0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A8370A39-50A7-4A9C-A8E0-D7C37603838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3044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D2BDFE8B-01AB-4DC7-B633-6BB57B58610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83044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6ECEF620-76C9-4853-AF6E-5829344A0AB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680C1398-1283-4A3C-9D3F-295BF5C20D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EE201DF-80C9-4BAD-9EB1-1CC146E831B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C97747CD-543B-4C8C-AACF-A33A4A054DC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5D444DBD-5440-416B-8CC4-A4FEDA9E845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008B9856-FE9C-4A82-9404-15BEAC7A04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BE16B5C9-03CE-495E-9596-06EADC8684D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6AB45C5A-6C9A-4A65-9F73-07DCD788D6B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443ACB62-94CA-44ED-9049-695E09BF495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3490A443-9B5B-4B66-92C8-DD326558902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5DD50464-569E-4997-80E4-3BC31DAC461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01C1EFC6-136B-4FDA-865F-4C9E5BB878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34C1B0D0-D8EE-40B0-9F3D-915D5838039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C5204802-79B3-4F32-BF5C-E4335D86E0C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ABB1FBEB-4523-4105-A757-F5920B6E8C6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611DCF80-4F11-4727-B291-4EF46BDC711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73519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8FD65E81-215F-4164-9B8E-E96CF7BF74C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2DF4013A-D95C-49F0-8DAA-8452D5BD30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BF60CBBD-5A72-4B99-86E0-F2CBECEF79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AD86A167-5FD8-45D7-A839-C12B4A7090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B19F404C-00D1-4F98-9015-83681CBE72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623D6648-2A72-4E9E-98F1-ACB8BCF6D0E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3E4F73BE-1313-4E27-BEC0-4862D64B9A1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6A0B416A-FE92-4AF5-984C-15C797AD6DA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13D6F3C7-96A5-4E42-B460-300FF8CC56A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1D7CC8B4-5A7B-4077-9A78-94EAC9E05AD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8BAF5272-574F-4107-B638-18E141AA64A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C2C59701-9F84-4F9C-B3ED-B93BDF2BD2B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0B2802EA-6CD9-4340-ADB1-EB0915BA81D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9F8213DE-E980-47C2-BDB3-56A93079F3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331AB77B-CB59-44F5-BA03-7327497FFF2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277F7432-93FB-4703-84CE-E4612BE001F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E2D27588-72AC-4A51-A122-F1896C56AAF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0D68C79C-9AA3-47DC-9E72-AA3AED6A9C2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7E0C0325-78F6-4A69-B7E0-847A117E942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05177D94-11FF-47F2-AFB9-2A0CC7066F7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A22FBD4D-DD94-404D-9E0C-DFE4EA5F5D6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7900867-9D59-4159-9E3C-C24B815588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F77B18F5-4AD5-42D2-80D6-3A590DC96FE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46692ABE-EBEA-4F5B-A410-CF932CE1EAC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48EA36B3-B1F1-41EC-BA46-B660ACBB1D8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E6DA5968-09FD-4C5B-B86C-AE1B7C30835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B90982DD-4B17-4BB7-9CAB-0E73893D3A7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38C376CA-99A3-4961-ACEC-E3F82601496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448B38CE-D949-4E87-B532-E94B88F632F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59E209BE-3E21-4203-AED6-62CD9B3A325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D328956E-E4C8-4E8B-B2BF-58DF25AF08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884AA1DC-BDE5-45C2-A9E1-6BAC22453D7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EDF57062-BBC6-4E95-9EBE-A4367617DC6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D420374A-050A-4C3F-8684-B3BF41A2987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DF22CFB7-8529-47B1-92B9-6F655FF301B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09C66260-F447-4CD0-A51C-88675F66EA5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43E544D5-CF36-42E0-8B25-E56D82DF744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BC8136B2-BC76-4A3E-A709-717F70A6B0C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0AEB6A23-099C-4F70-A99F-B0359C7458A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5852E387-1334-459E-944F-7C4022788CA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203A56F3-31E6-48D1-A887-2CBECF739BA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85501E05-62D8-4F0C-857A-C21BD9FC8A0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5D590557-170A-41B8-B344-2BFE01593C3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5FD19387-FF4C-4522-9752-A841F88B5076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CA8161AB-697F-4617-BA70-3199FEDCD45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F6D99B71-91AF-4C70-8DD1-06CCFF35A34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C5E31539-988C-4BEB-A6C2-918BE6859BF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CF885841-5439-49AA-9F0A-BE39C5BB6BC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099DCE53-403E-4B71-A0B0-F96D2A506E7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CF669080-E59A-4F70-BC4D-E97E927844E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3FBD4B3A-C417-4E21-818C-7D16172FCD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EF87ACF2-6801-42B1-B50D-2FBA8A4890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EDAB5A78-7D22-4CE1-905C-2973128D9B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B9F8520E-788C-456B-8480-125B95E9B3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04DD0AF9-00F7-4DD7-B0CD-A14FED270DD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1F2CD9D0-7AD9-4E4D-97AB-B913D57953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E2BB7DF4-A0C7-4A95-A32B-AE2D7804BD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BE65B9FE-13EC-4DC2-AD31-17619F5253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B5C8AEC3-C83E-42B0-A9F9-2494AA66BB8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B11F6965-7CA8-44A5-92A3-3B6A75FB2AB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6C517EB3-E192-4F71-AB34-565AEF391AF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B7068A8C-BA15-449F-AAB5-957AEE1E77C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B56E24DA-E078-4EB7-A4EB-7A1F0AC0467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F0950BD7-698D-4B27-B332-349D07258E0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CA9CD7C-E660-4A47-AA25-79A5DDC5DF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E07FC5A-8747-42ED-A28D-318A04BA2A1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5D8351B3-F013-40F1-BAFE-CA6F520001F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C226663D-4467-4A64-9D7E-8D6A02AC76D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B7517562-A471-413A-B0D3-466EFC3A6C5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44641684-8690-4ED1-8F95-A40EFE18861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D23C0488-422A-40D0-B287-44D6755D6B4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85E30C80-63C7-40FA-8197-6E0198F2CFF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C910D2AD-AA9A-42FB-9AA7-3099D34B36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3E980D36-9FD9-4F26-AA20-7D8B1CD3FE9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C7EBCEA1-B6D5-4D4D-9849-DA61F0D17A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621242D-99D8-4C31-8B7A-949A4E22344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18F2B156-5138-42D9-B35D-C880DDC6043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07781DAE-E10A-4B9E-A1BA-1C32C04C15A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3178E12C-BBAA-4707-A2C1-140F31780F2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5D7BF2DC-62E1-42BB-9978-A77DC1D914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52EED4F0-4503-45C5-9044-409749F72CF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91AF2D21-3C70-42ED-8205-9A8947A844C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3F00C675-6D7B-412A-91EB-1C3959A764C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71CA241C-DCBC-4731-95F3-1E3AF2DFA6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A3166127-5423-461E-B4E8-EC8FF3CFE4B8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AC5EFA75-1908-4D25-89FC-6A97C296FA1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CB87DD83-3F5A-470A-8C5E-D30D117E6DCA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F30E9BC2-1B53-43B9-92BE-5C9745C4B1A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D3EFDE48-87F3-4B17-BEA2-5905F3F285B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C47FCD75-1189-4CFF-B7D1-C57AC50CB95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C01A0E40-A712-4629-9BB3-6CD9FB6ADE5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26121026-D75D-42C9-9D02-9D4B9DD6F3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67071333-5BFB-4C1E-8926-3246558E0A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78977BCE-3C31-4C1C-9993-B6752E02CC7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AA93258A-DC10-43BF-B45C-B221B6034A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BC95A116-4D1F-495E-AB6B-EED17F4C39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9CAB9D81-9362-4095-A52C-D672B5E6DE8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FB9A9E4D-E397-4FB8-89C6-6150E3A34B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B5E9039D-150C-4039-9A70-56A1F80581A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A3CA94BA-4260-4E3F-BA5D-9EC625033A2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F53D4869-9D57-4DE5-B745-DDE1C7379DC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5096F1EE-F53E-4B3A-B8F6-C6C8E8EC350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A7BE45AE-0FD7-4B12-BACD-9B0B7B32F6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E91E7155-C57A-4AF3-9B33-7097B56FE5B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EBD1A99E-9AEC-4A52-AFAE-8DD896650ED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711A27C2-4BDF-431E-B688-3B5B07720DF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91BC3146-74DE-4FD8-9317-64625A6FDC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B75C73F8-13D7-4885-A9C9-91EF94721B8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FB3764D4-3D68-4651-8A27-CDE0E7491D8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7FF16ADD-7E29-4519-81EE-7DDC3AAAD6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9B10B89B-C740-430C-903B-AAF9009BFF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7F8DD54C-C856-429E-A65A-00C7C579A6F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C9E315E8-9551-4F90-B379-9650B430886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2FA6674B-8E6E-4EEE-AC06-0EBD4B1779D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9D8F9D8F-F450-43ED-9FD9-AEDF147A9E5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20C865F5-D485-44F2-8707-B51B46DB9A5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C4A668DB-3A94-4C36-8F9D-10394A33FD1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A005448E-0AD8-4F9A-A6D2-02852E76FB8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5816CD4D-702D-43D0-88A3-6815254679C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537B46E8-242E-4EF3-8BBF-90AA4B04C9F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4AB23296-0BD8-4893-A417-07FCE15FC5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15F69000-59A4-4212-8E2A-8E249AE1E6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2A1C1860-8F80-429F-AD92-C43647DF4D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C30DB9C2-DBA2-4B59-9AE7-2041F720B30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78C7B435-258E-4AC1-9FA0-B15729DA7DA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B8EDACEE-8F73-42DA-BE97-FB4BB898E62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77003649-D325-4101-B926-FCE878A6017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CE04C86C-15FF-40C0-AC6D-965DBD1F60C3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8E67FF27-FFEF-4849-9817-711B62E13A4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143F92B0-52EE-4E74-ABF7-9E118C4B1F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1097A797-9FBD-4D1E-8B76-97C5F0F1AEC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90750C7-EBC8-48A8-B891-023C96B0F35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A1D15AA-DEA4-4DA3-9147-C0D4C59C342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E7C236A6-FAB6-4A64-88DD-2DD8ADD762C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C93FA43F-EC8E-461C-8EF9-7ACD97E1A7B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DF06EC5E-4CC0-40A1-993E-843EA885A48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D35CABBE-7111-402A-BAD4-5CC88EFD19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6E160412-1547-4F79-8A89-F096570053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4EE22F15-B30C-4D3C-A0D0-A098C13D31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D323769E-FEF1-46DD-8890-F4317273F26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3835CBC1-4509-4FB8-9F41-B9BD8867DB0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D381BE99-7DCA-4F6C-87A6-74CE0D68D6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68353072-F144-4DCA-8DFD-5AD1F80FA0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57514A20-DD5E-4B61-BC00-5AB252A2F1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A3F741E9-9DD3-45AE-99D6-BF82A920C70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05CD9657-7626-4EBF-8A04-265DAF35396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899594FB-070D-47DA-A2B2-6D200BDF5A3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98861724-E2E4-4AB0-B77A-3DB846B958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B69F0A2F-BA4F-454C-A61D-3F6447D3081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B9D7F5CB-8FFC-4517-BB06-B9BCB4F44DF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E5E0AB0A-D1A2-4257-A4EC-52B620A9BE37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FDA187DC-0612-48F1-9E67-71CAD48E3A2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3683A013-379B-49B4-889E-2E928F9447F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1BFA7625-3BED-4F4D-AD21-079EA7012BE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C24AAE14-6AA5-4658-A327-CA300A46440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CB932E7A-7C40-43F8-B20C-55ED7CBFBFE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8819D6FA-2356-409D-93C7-1B6801F3DC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0E4BE887-725D-4862-8513-5CE68D3D8F4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7E5FD678-E973-42DB-95EF-202A58A6275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922D4DAB-F6E5-4747-A5BD-30EB26AD2A1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6F1CFDA-5889-4906-8C2E-F284AEA2B00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88A579B5-529D-454F-BE29-E7E9888C9BD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8B78617D-4D59-4BE3-8C55-D4620D9C5EC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AB350262-5F0F-4FB4-B129-72811EC379C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74ABC96B-E9B3-4E76-A860-A1F93326330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B525C4F2-7BFC-492D-B5A2-A2DF33B2DB8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34546E50-5FF6-4F49-8B5D-FED9524ACEB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2FE5E53E-C3C0-48E8-B6DA-39A2740CE60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2550F30B-325B-426E-ADC5-4E34CB76ED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208</xdr:row>
      <xdr:rowOff>0</xdr:rowOff>
    </xdr:from>
    <xdr:ext cx="76200" cy="15446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351F95D5-0C1D-41EB-93BB-FF0D35E91633}"/>
            </a:ext>
          </a:extLst>
        </xdr:cNvPr>
        <xdr:cNvSpPr txBox="1">
          <a:spLocks noChangeArrowheads="1"/>
        </xdr:cNvSpPr>
      </xdr:nvSpPr>
      <xdr:spPr bwMode="auto">
        <a:xfrm>
          <a:off x="66389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C0FAD930-452C-42C1-BA9E-363A2B1B801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4ECBE9B3-1029-485B-B6E8-770735B45DD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202094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82C99AF4-BF5D-49B3-B128-04E9BC16F7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273A6188-2C02-4FA1-A2B9-2EBDDCABD90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3393DA2F-0981-4507-B127-81089FB557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B33FC260-6AF5-4F4A-8581-E41CB38DB7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EBFFB312-0A3A-43B4-B21F-3C41ACB967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BB731DE9-CE42-40F2-8A9A-DA868B4525A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38D5B2C3-D215-41FD-867E-05BC1411523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F8BDE5F1-D462-4A3C-A1AB-D0F4F7FFF46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727F0DBC-3070-4B2F-A5F2-BD859FD97F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8805E7A9-7C82-42D0-92C6-19297C10B4B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6E2A2D07-4BE9-4E18-8811-3241E8D5658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DDF6D283-1FCE-45A9-BE33-B915EC34E5B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EB1EDA6E-9436-41C0-A26D-396454DEDB5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325B2524-EDBE-404B-AEFA-D1CEDC0D15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F606802C-CE18-4795-A570-50E8E46A2AC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A2BC233F-5CEF-4AD5-BEE8-CA52326614C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12BE90A0-2387-4092-901D-4A4ADB615EB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ECFF7934-042D-4783-B09C-FFFA5878C7F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5BB6996F-6DDA-41FF-A3A4-2ADC8631AFF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42B19F1-FCE3-4492-AA1F-C0A2A83B44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C9C98D49-BEFD-41BB-8A67-15D170020F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EF5C5B-AB2B-49C5-A2C6-F7D109E15A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C552DE17-981B-442C-A3E4-D905F77DDE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96A9B8A8-21C9-4E09-9FF9-D74C8981FAE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940393BE-4A83-439B-A206-ED0C862A768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F7EE2770-76FC-4D98-9B10-C85617C96B6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21435692-04A4-4D3A-842D-9B0C48DA2A5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63B10F30-862F-466A-8F4A-5055EFC8006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53958AE6-991B-456A-A90D-7B12263BB37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9CE5A19F-A00C-412F-B0ED-FDC76ED961A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6A5743FA-9C2F-4A15-93B5-DA6984C9EB0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06A768EA-390D-4890-B12F-E41BB19C1BE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EF113E15-3D51-49D4-B29E-CBA1788D69A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2947D3C0-E191-4529-B4AF-D2870D3433A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F7BFA8A2-C439-4A1B-931D-5CB37D31D95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74E89472-7716-4D45-9860-C16C32C97FE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F8272ACB-220F-4688-B6CD-D390E2BC37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85F98F8F-0BEC-411F-B8FD-FABDA403C8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20885945-0672-47A6-A308-733FFA3F7D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EBCC3833-F829-490D-867D-1AAC709B52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4730293E-4071-46C9-9241-345368F2B5A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CF5185BA-E8D0-409E-8D5E-870718760AC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4891C354-B6F0-49D4-ABAF-C1721C4112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EF317E6E-CB90-491B-8A54-4D91EA1B874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C15BA57D-48AA-4B4E-9B57-BE4D7E7D03D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C2AA85FA-F7F0-4CC7-A2DC-67A3C48C845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0ACCEC77-2603-49E4-ACAE-25CEB34F31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25EC419E-4287-4826-BEC0-BA585CCAA5E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C3A29F51-E49C-4839-9093-567DD0C620D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56691829-EECC-4601-A2F0-77FD0AF84A56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18D3BEB6-F724-4FD8-B01C-399ECB8A304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095251D4-D407-493B-AE56-211B04DA1A6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C5FB8551-481E-4D21-A7E1-A57D7F50568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E6C5A895-86C8-4A02-AEF6-7D04413BF0F5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457CA16F-D0C6-4202-98BF-6858265276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44B10FEC-E7C7-4518-A4FA-957ABADC71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7B850214-4BBE-4FD0-9F0D-FC99888838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BABF0611-2FFD-43F5-8DE4-28BCAD978C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66E23621-2556-4D18-96E4-684F87303C0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D78A67F5-2661-4680-9668-DF4D6A6F266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D478A7CA-0E9B-4086-8EED-47CA01F09F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5B03C6FD-63F0-4BAF-84E4-4255824A81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81719244-C195-4BFD-BFC3-F08C8D207B3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AF5741C7-0C0A-4A39-ABFE-4BFF82DE7BB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3DC09792-4C67-4EA0-B28B-8B919110E5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B52E9555-CA70-472C-AF81-BEFBEE4A795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9AB741F1-7663-4896-9575-7CFBA8F3172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E0A9A477-66CD-4C90-8EE1-7AD4D7B253C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E7D4C539-8ED3-47D5-BDE5-0798FA40E6DC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15B4ACFB-D092-4EE8-AA93-DE1D2B5D2EC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C263CB75-16CB-4FD8-8392-2D94C05EF5C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FA3FFE96-32B1-4563-9CEE-FCF48C189E7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525EC4BD-61BF-4FCA-9B5A-CDE3D885A61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82808868-5053-4900-BDC4-FAB6200E86A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1F63F2CC-765C-4F45-A087-71286FA761C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FDB07A37-7052-4CBC-81A6-3216E638E78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3AEB68F5-0B6B-497F-97EB-7F51891D8B2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58F03068-54C8-4B3F-99BB-1A96913F08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B43DADB8-96A9-4783-92F0-1E7D933B540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2E59A8B9-0179-4882-A199-61FABC691C0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6627363F-463E-46E7-A192-D9F4471A71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F28A31AD-ECB7-43DA-9CF3-71878166D29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0EE024DA-AFFA-41E9-9178-F5FCB13DFCF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BDE51196-C559-41C7-9BC7-486E4D47A34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76200" cy="15446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55C20ACF-E468-4055-AF9D-B3042B44F29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E488F956-55C8-4B0E-B8BB-429D1B1EAB5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4295BB96-956A-4CB8-B8BE-1AC3B107F0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E59AC006-6727-4175-ADEE-B48EE3D7B55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76200" cy="15446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C9A4FDD3-DE81-4FF7-8DD5-22F1D192CBC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1F0C8EDB-C191-4B68-B290-FF992D961B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C5A8D03A-F27F-439E-A191-86DE15A0AC6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D3578A39-BA7B-472A-A712-7FC04F11CB3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83F9EF6E-5889-4E9E-82C9-CF4DDCEAD0F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65B9E259-54C8-4F72-8995-EACDAAACE60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D71A2A39-0B1A-4CD0-B522-E5E33925E41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6B162B05-6664-42FB-B087-9B1169D77C3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4899F9F0-0EBB-4FE2-ADAC-97472FC5478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8492BDE1-3885-423E-B908-05061F52D98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1D993A65-24D9-48B4-94E2-0C604670F57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71C55C3D-2F6C-4DEB-AA03-DDBFA10C089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9873AC30-7FC7-4EB3-BF41-FCF1B9060A1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946ED645-9CFF-446A-9479-54866D3EB2D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0D0684A4-CE7B-4F74-B2C7-8A3C3BB0F0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0E7B4358-D785-4803-B26A-EBC16604540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1E1F0417-C35F-4A64-9DD4-DE738206BCD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FA196799-9CE5-4879-9E79-07B0CE31C2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EFA232DA-D9CE-499C-B9A0-92EA7FB2815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C70AD87-A854-41D3-A00F-223C89368B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10F1E2BD-83C3-42EB-8B69-F3B77BEE5C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1932FAC7-6AC1-45A6-AD71-71A7DC47567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C8329E65-C32F-4C09-AAC3-74887E6F55F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656C3911-6B7B-4E47-B953-1C393C3597A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04CA3042-AF37-476D-B974-D5ACC8F880B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E21CD28D-1918-4F68-A624-12F72F23C33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BD657DA9-1D25-43DC-9E1D-EF7DBE3ED93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26D42E01-39B1-472E-B484-C80124CBB3C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C942DB23-013F-46F6-924F-647289C68B7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CF8DC259-BBFF-42EF-A572-311BFE2D676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E6DA9061-3784-4305-AE4F-33E1CDD6919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137DDE57-236C-45D1-9337-A0D98FEDF29A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7EE8AD78-452F-43D4-84A0-2B5DA49A534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C1A69B89-05DF-4C06-A5B0-4C47AAC623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B917A221-5638-4FAC-8ACB-C638C9B25E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6F493488-6AAF-4B98-9437-8F70A754423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131E6049-128F-434F-8857-C672079B7B0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B7DC7243-E6C4-4AE0-BBA9-747CA35EC23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DCB8376-4BB4-476A-A7AF-DFC82F6629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5A8F8882-F893-4882-9C82-7FC86FD1F9E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D096A1EA-79DA-4307-AEA8-44679C34328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94409716-D318-4B42-81B4-AD8DAA81DA0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DCF43BDF-D6FE-4B4C-9EFA-E8705D4526F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DF666148-5E51-46DE-BDB9-BC556044A78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E88549C7-7BE9-470C-BEE2-C09D86E0D37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13F6535C-9E54-4379-B752-00990D137F1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2298B89E-413A-4F11-AA1E-2D04F8C49FB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7A304A85-FDE5-46C3-B5C2-DB4DD3889EB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3141AD47-E1ED-4F65-A99C-1955BD7281A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DA5DBBC5-8FF4-4D24-8C5C-AC25DBA45A1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A7D08C7-78C3-4738-B03C-EAF7FE40683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F14FBD44-A955-444E-B530-B885DFC6A7D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17817F97-0380-4552-B65F-E7C8BEA4C0B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7D9A30DF-B838-43C2-B893-98BE3538D9E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77F6ADD0-C5A7-4463-8CC7-E7469397028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66027BCB-FFE3-4D54-A71A-531C010340D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A86AC85-DF05-459F-A5DB-9300B5F6B23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6D791C18-9AA4-4B38-B5E2-018D84C9632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E3FE87D9-A3A3-43BE-8E7D-BB23C964749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3C2F063A-187D-4EAD-BC23-E4B3E1FE1A25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E69D6D19-9F76-4AE4-A5BE-D924EF06D97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F612305E-15C7-46F2-BCC3-DB1F2B84234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6DE29453-342C-4D61-A2A8-142F9D6398C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A1ADABAA-3A6D-4162-9476-B0A3E58D780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29CC9F59-1AB7-4E48-B64C-7C4E7F59979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E87588AC-46DE-420A-86B1-60EBAFA2C90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9E69122A-BA7F-4FDE-B214-48CD76F5B09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02F7AEAA-41FA-48CA-A007-897B6CB745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E31B01B9-0EDE-43B7-AE16-86FB435048F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80237D62-B4AA-4BE9-95CF-440A9E309B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479CC5A9-3FEE-4406-9078-A9D00CFB6F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3FDCBAD3-6E74-4327-8899-B859FDE370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89F200C5-1A83-453C-BA41-24B6276F491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C7C2DBF3-2515-4EB2-B55A-78058A022FB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F677CF82-09FD-4434-84B3-E470EB6FDD25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CF0A8AD9-A726-48EA-BC53-1118AC802E9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EE9742B3-C427-43D5-9BD5-B6C860CA96C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792DC2BC-1162-470A-862F-35FD336C8B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DF85FDF0-446A-4744-9B78-C709A781F4B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7FB37E60-D135-4E7F-8B98-2CC3A501E9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87BF0325-5EFE-42C3-988C-3903E3DF89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BD4F1490-6300-40A7-A693-D28E4D8423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FB25E52B-E673-4F66-974B-FC69AE20D2A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85335003-ECD0-4ED6-AD7B-BA6D502015D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F4FFEAF7-569C-4A2D-9218-355D57CEB8E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BEED1259-3732-4FCE-B4B6-FA1C670C137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564A0691-23D5-4E22-8A8A-F15202C420B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99D00A07-ED13-4C6C-8859-66CC7D75331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3866AE5F-5FC9-42B6-8CB0-6CB795F1C10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F533EF43-59FD-4CCB-8D2A-49CC5B407F1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911CD3B3-6F2A-4637-BCFA-39A582FFBF7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E8F5B144-799E-494C-B180-599FC9D7D7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7D7A9551-3AFB-43E6-8AB4-3B62E57620E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4C459181-71C6-45C6-87DC-33A0286C62A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12E593C3-602E-468D-BCF0-DE66F48B45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2B22223B-5EFF-4960-9B68-CE819E8D8FB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3D746FA9-9732-47FD-A4DE-9880C47081F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D720EEC1-0483-4780-B9AA-90FA256A48E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A9F8542A-1F58-4293-B414-E6A238B06B4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A617EE3E-6B20-4EF9-974F-D357E4849CB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D9A221C5-AD43-408C-9EB4-08715988793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8452CABC-9E7D-44CE-9CAF-AE3AA8EED50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191D0E3A-1B30-4259-8DB0-2580FA132C5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239B382B-5377-446D-AC8F-3B12D867AA33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8B34D882-BFCA-43F0-9615-3F9C7BD8C63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9C698DC7-AE11-4949-973A-34B30694E87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17BC2E40-6540-49CC-8985-501D7FFCD51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80F79BDC-583E-49D6-A1C8-93DC4CED963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CB055D34-5E29-4EA1-9086-D4F6BE7EB51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2CDEF0C1-0935-4842-BB6A-3CCB41B4C0F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D963F25F-05D0-4B47-84E1-A64A7360616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28DCDA4B-4F31-414E-A828-6D35707D8AC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ABF18520-CBA1-46F0-AAF8-941248C2B2F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8CB5855F-267F-4031-BC27-82CC8449E3E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20A0E15D-EC1F-4F16-9BFE-826490BB3B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542AC393-F62F-4B98-9915-AE4653D5A4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6896A07F-213D-4E90-9F0D-53CDE76C094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EBF67DD8-CBDD-4BC8-AEEC-80E613F702F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4AB4BB12-A354-4C78-9394-CED529EE61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30E03D60-DAD9-4FA0-A816-54963B35F5D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024414AA-B955-4A19-B40C-CF2162BA104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A0C4C58F-767E-415D-B159-4F1AF27F7D0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2659317-F71C-4FB8-8F96-E63FD96C6D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8F638DD6-5D39-45EE-BD42-595BD49599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228B68BF-BDB6-4389-86BD-7FE504BE055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678EDBF4-F539-4737-9A11-B70DA6AD0E4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5E1898EF-1796-4739-8382-26E73AD8A75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B1F13CEE-CC24-4D5A-958B-B612ADD8FCC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3747CAC4-EE66-46BB-B674-F267BF210E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A2551523-F381-4770-AEF1-1001764736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52DF991C-5078-43D1-80DF-17DE9FA53D0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C8491BC6-C1BC-4952-8B9C-85333868671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A326BF91-5687-4206-ACEF-4C3A16A86F6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3A907E7A-BBF1-4916-889C-D8869B1207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3BE9600F-2EA5-4480-84CA-0DD4059174A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2F428D07-E9C1-4F72-B284-0B7D45CECFF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7B06DB0A-05C7-49EE-A13E-3E21A1804F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999956F0-1D17-4A21-821B-C7450E0751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4E515B6-728D-4A72-88C1-4715B512826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1FF60D5E-59C7-475D-9D81-886B44C1203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D262705E-98A2-4FFE-907C-A73F6592A20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3610D60B-D272-41F6-8819-2453818BD2A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17AEE6F6-C179-4A8D-92AC-4C00EF7BF6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E32CC623-3364-4F94-8BCD-9D7B95A8944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3DA14205-FBF6-4A27-8D33-08FF9CB01D5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4F014A86-9748-4959-A9E5-00AC3481E4F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EF2293D8-4DBF-43D0-8EFD-B7B465AC6C7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D2B13F55-BDFF-4850-8A97-66355D03F5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E3F7A92E-521D-4873-B653-1FDA3E0739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7A4C3281-F0AF-4092-8619-8332A4E6209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27EC1B20-5D01-4F30-92B9-685EA52D0B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C76A073F-A913-4D21-B222-A7598E11C3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D255F707-1852-47B0-A6A0-A222C15C8B9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2B2285C6-85BB-4C11-B290-B8F0263D6A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EEA62B34-3FEC-4B7C-B31D-A89D31A76EB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4526E9B9-C5A9-46ED-B88F-51FFEF9E342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EC085361-BA38-4461-836B-974279D96B7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38011659-E4A6-4772-9A6F-24F2D3F17A8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991C3095-3802-40A4-B7EB-A8FABCB0603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77671D05-A029-41C5-9220-E3935EE84A4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B879E312-7837-493A-A632-E0BC2CE423D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F1BB94E0-57DF-4EAE-90D0-454CE10A270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7FC8DF1C-A42E-4450-B620-C39B0A9D82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F7920F8E-F6DD-402C-9870-F868C34A081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ADD95719-C7B9-48D3-8F2A-6554A714812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87334658-F31E-4563-BFFE-11425828B8C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C936D1DA-591E-466E-8510-85A75083898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F7E45640-CA56-414D-9C40-629D5B687F8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B7114E08-B121-4C68-8FDF-BF3BFFCDE62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388385BC-0DB9-496B-9606-9CB59F2A82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8C60C769-1430-4A54-92CA-D7F66687B1D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BA2AC62B-F12A-4C9A-BB33-323DFC31E38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50E67BBF-D7E4-4138-943A-5C244E58C80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4BD553AD-A671-4C89-9353-0B8836E0E9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2C4AB46D-8D01-49D6-A2C9-F8CE827B842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BA883ED5-7967-4D9A-BA6A-1F7603B248E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DBD100D0-D838-401F-A067-49644F5DD0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9D5D3760-C6F2-4D6F-865E-9AE739ABA45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6C30A1CA-1462-4E7A-B31F-008FC42CB23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039B97E8-1C2F-427C-9261-684CA00A9DA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DFC58064-16C0-4326-BFB9-D91E1F7AA6E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39474248-FCF4-453D-9753-2C1F310B2F93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3BB1D34B-9D06-48E6-A7D3-5EB427FDC5D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561C4305-D885-4C82-BD89-0059EBCF75A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9FB3344A-AC76-4DAC-8891-D81A2B02AF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AB168CE0-995B-4DAE-B454-0D3E5A2A75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F8040C69-1135-4C98-9F14-B72D658035D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9A39388F-7791-4134-9332-E660C54E09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8C8DE5BC-913F-4E80-ADA9-BD9212F8358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7DCF760E-A37E-42DB-9995-3CBA8B00952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C48E8751-273F-47D3-BB95-21407322591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8938F31D-2665-49F2-B91C-C5FC10582A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E8579C0C-D0DF-43C2-BDBD-341F79AB2A6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FBBB5AD9-5DBC-4226-9E34-CA8321B876C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F72929C1-4CDD-4AAE-A987-0B9EF855C87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4588D602-BD94-4823-A6B6-6B08C223B30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0B427729-4ADB-45D8-8409-139DA9AB67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8C41B880-8718-4930-91C8-7BF3C96D223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035B6DDB-37FF-4440-A294-E558CA2529D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A72641D5-47F4-4056-966D-81B68C238FF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ECA6BC6C-9036-4D98-B68A-28E80FF0C24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00BF16DF-767B-4009-B4B8-97999F0E51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459EF2E7-746E-40AB-8965-5FE9CD1065D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A4E634AF-3FF5-4775-A245-1532EF852F56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5B324D90-333F-4BF9-9F66-FCB7D7F48DC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E3F81DC0-7D93-46DB-83B0-CAF628BAE84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D2E45C04-152D-40A4-B4D0-865E3FE5A0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EF26D148-3D94-4B64-84F6-AAB3F8C7AD7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EFBE9A15-E570-434B-B004-A21E69E052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1209955A-384D-41BA-B3A1-029B9275609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0647B27A-6902-423B-B198-BDC0B4960D8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F23C1550-A2B8-4196-8F6D-72030EC86E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905D5595-1329-4BAD-96D9-6660213ECDA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04A85F18-4F8D-47DC-928C-47DAF3CBCD5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F5B2593-6FC5-42C6-BA99-A7626B384FE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1E7AD665-E60E-4C29-89D9-DD096235561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C6FDDD13-2866-4D8F-9978-AD98EAF04F2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22E228CA-F04D-49E0-A28C-C5DB7970882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F1563773-DF62-479A-85D5-9C754752EBC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0458E6A1-2C2C-4D40-A338-BE38AFF323F5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C97D51E3-51E1-47A7-A422-042DE3B6031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A7E8AEA7-A4AF-4AF6-8026-1A17C99D8FB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986AFA3E-BDEE-45A2-A24A-6FF7A3AC0AC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3E57EE49-8597-4910-A9FA-81BCE202132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BDFBD82C-DCA2-4653-BD09-45966F40A3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5ECDD37-98C3-4AEC-9D89-3B17C4E91A2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1F392DF1-654B-4086-BB93-1B48A679BA7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489BA1BB-4FFC-468B-B10F-D0545939348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C30135D7-CEF0-4CFF-B6AF-965D27A079B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9EC473CE-A72B-49EC-8D92-E178EA9C889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FE6A5B69-7E96-43BA-93AD-B225EABA473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6CAC7440-96D7-480A-A947-E6E1C79E784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EA503F6A-5F06-419C-97AC-B54CC48DD24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C540B101-FE36-427F-8379-70D5A26950D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6684166D-2AA7-428D-81E4-7B9844194C4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5FD9C3D9-B58C-492D-9BB0-790B9CAB79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6B483671-7198-4D7C-B662-C19779F2B63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D957FD92-C8C7-44A2-BCD8-071B750F7BA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9ABB9E3A-F70E-4847-B3C9-2A908C31E26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0CAB9109-4C8B-4BAC-BD78-9C7E09DFCD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2DBD8CC7-F6DB-4D7B-B6A8-2F58316127A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206C67A7-556D-4A34-8DA5-759973B026D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3D48ACA7-5ADB-4244-9DE7-8D6E4026B10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CCA94B12-5468-4AC6-9985-856B24421F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2F5EC68B-F0D8-4F99-9EE0-86A4A3CE503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926EDC6F-7335-4FA2-AAD2-111A8D01B3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1A237FF6-DFFD-41B7-B40C-2A28D1AE07C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6DE90F64-8281-4C2A-8E7F-8438CD75F4B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F980ED00-41C9-4F99-A101-8AE6D478500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0832924E-9E7E-4E67-A294-B07371383C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793BAB71-44AF-4218-AA85-01E9F3A441F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141E2D13-AA94-4B11-8FBE-0D13873B618C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423AEAC6-2387-4072-B34A-6FA6E541FB6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54AFD059-1B5D-44B2-A364-FA5ED9B5EC9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E63FEE43-11EC-43AD-B070-486124A4913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3F3DA6DA-AD1F-4C4A-9C10-3B4B42436A9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2977FBE0-99D3-4B7B-8EC6-41082864CE5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D29B6E1-DF16-49B2-B6D3-780FD79C750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56C4363A-622E-4B51-821F-22C335C0BCF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4F2E26C0-9308-4184-8F38-B23859C282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40815086-2D1C-48F2-A722-1B9ED3DC601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66719275-25CD-45E0-95AC-F2EDA855944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C5535038-FACE-45D0-92BC-26965BC06C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9EDA64BE-B116-4CEB-B8B8-21FA68226D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C78A3A16-4AB7-4A5C-A194-8D37BB7D63A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71A59573-0F28-49EC-A4C5-56804DB5705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77337182-B202-47B3-985A-C2FF7ED060B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26BFF8EE-D8C9-4FC3-8FFC-0ADB1734DEF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762FB37B-C56A-4026-8F63-778B2851459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2BC79331-44DA-4DAF-A03B-75469534224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787766F4-E729-49C1-9717-FC2EA8A16763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DE3A4094-BC1E-498A-84A8-F26CD28E137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08535517-8FE0-464C-A7F1-893F5EA9C9A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00EE0C40-55AD-4BFB-8898-6F5CDB147FD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D0A2A881-FEED-403C-BB65-4A85758EEA0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D6970C5B-9063-45F0-B1C2-19039EBFF88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39858423-9600-4F61-86CB-070B8B1290D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6037CAE9-F61D-4913-93BD-905046B9CE5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63FC8A07-4045-40C4-87AD-9E584297D42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87041D06-8C9E-4394-8B0D-C6F47F17319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2FF562AE-E264-423E-AB52-2F8A9213842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3EB0E1AA-CF0D-431C-874E-940ACAFDFDC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2187E7C6-5D0A-462B-ADD9-9485D6BC81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D1DE767F-7807-42A7-801A-A968B0D5CAC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2E118CCD-9C3E-4774-8616-DE651D1DF66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DA7D73E9-8D3E-4195-95D9-DDB1412BA5F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33F0DABA-2919-4353-B92E-257B0EF7E36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8E1014DF-B804-4AF6-BC6E-1A5E74ABD9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3242A623-2254-417D-ACBB-185378DEC4B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68F97B6D-C882-4D45-BAA2-9D1E519EC023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390AB47F-070A-4697-8931-29943DE058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FF6445E4-C414-4867-8943-4FFAD87506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E12C3DAB-4BCF-4596-B1EA-5F15842195C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1E9B8119-4FD6-45DB-AA30-10508E67344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F2BEAF64-2F43-4D9D-ABE3-8497D72D889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CCD53CB1-B97C-40F0-A74D-5A6DDBD9CC5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89AFCDE0-FE89-4BAF-A6A1-75CBE57C26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F42B9942-9A39-4ABA-B45A-09911E87C3F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C621B669-C9DB-4B73-8E45-BABFA2D987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1EACD034-13B0-41FA-8712-9D169D7203A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E9131825-AF6D-4CD9-9C18-EBCCC8DC41D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AF60598E-6525-48CA-BC92-2ACB112E59E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67026E71-BC41-49F3-817F-89A0581070C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EF4A916D-47B1-4B0B-9B0A-BB3BCEB8952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3D55DA5D-A7FE-4A7E-B69D-E75888129AB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1FA95243-9C47-4CE8-A52F-C44D292CE80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25497AC7-8C12-423C-A46F-F2E521D725F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A86D3516-CA13-4452-AAAD-B3F03C34545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A7754A8C-7748-418F-9E4A-8AD14C658A2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7A4BC670-EB88-4C8A-8026-E7B188BEF9D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BEC2D789-DF9C-4364-8E27-9B165648FA9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8B46FF4D-2029-4869-8D22-CA843CE80F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C03CD957-E26E-4088-A389-4FD4FC52671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DFE295FA-6450-4D65-9B79-5AA7BAA6F9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CE4F170B-D2CE-424C-B9B7-238C7C91F4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89BD2D22-66B0-4863-8D27-8016070CEFF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C81BA2E4-59DE-4E32-A097-D18C956CFD2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4EF4993F-AE17-4B9F-875F-E764296E42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720BF231-4363-47B6-A7F7-511BF83FEE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E0779FDE-D449-4B94-BCAA-72FDCB3B0E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CF9D281F-3282-4B94-8F51-2B8B958FFA6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6B41A5B1-4449-4394-BBB8-7660A8F12E7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095B2A81-24B8-443E-8225-3634F9B43F0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F89AE00B-721F-4E00-A5AF-2939D33F27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AEF3DCCA-3C26-4A8B-86BF-A88D7743952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0C20C8E9-F282-4353-8D5A-55E357C3592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F31B31FF-DF9F-4B82-86D7-775964ABCA5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79C4CDEC-80D3-47CE-9AB7-95DF1602FDB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40FEDA2-97D1-47C7-972B-D4EA8051872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5D647EF7-A872-4B55-8B0A-13E0777B3A7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652B1D85-51E1-4150-B348-EDAECF7991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77A4394D-0604-40D6-9B22-582CE636304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D34BFD96-C9AF-4EA2-87BB-E857D2B6439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8F743DC9-7BD5-4E45-8875-11309523EB0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E6DCBF9E-ABE9-42D0-AAA1-C6CF7F0A374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71F36D2E-C658-40BF-BB52-BC81D65DF22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B9BCAB4E-FDE8-4AD5-B63A-296BDC1E4A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9664A0E0-4B99-47B0-905C-FB91B6A6F7F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E83FB5D4-63EE-4B6B-946B-D40AE5D6E30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F461DD06-36B0-4262-B34C-7B4B26745E3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2549B03-8868-4B72-B162-2112844DC6B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39AE93F5-9D0B-4970-825F-2CA490A0A32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AA3D36A4-183A-4AC1-9F14-B8EDF5403E7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3985B24A-5A8E-473D-8D78-DC75826864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676D247B-02F5-43C3-94D3-D4433BE1BCB8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06CD3183-599B-4C7D-96E5-D8034236C18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CDF09D0C-7074-457C-85C9-278BA3F9CF6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B4B37177-24F8-4E89-A272-230573EA4DA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2B8ABBF8-8C77-4625-93BB-9D92BD37FF2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6BBC56FC-1BCB-41AE-B85D-A42F510FC44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5CC96761-1730-4A20-AFA4-DA52EF5F3A2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2BAA539F-4AAE-427A-BE15-F434A0D2C30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11352975-6576-48CA-8414-EF17770ABAE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A360E102-63C6-4C46-AFA2-B7E5E3B0F7A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FD6DE253-8F2C-4B76-B0D2-236FF6E03BB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D48EC655-C9FE-46CC-A809-2D5FA819044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EB909C91-ABA9-434C-A1D4-0E3CEAD6AFC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7F244130-4D5A-4E85-8C82-C28A48525DB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DC52FAF3-E186-44A4-B6F1-CE2707983703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FF3E280-AFD1-4D74-87D4-52E054214F3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D8ACC672-BC6D-4E41-937C-62D3BF7E275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BC922585-B542-4120-9A66-61DAC48EA13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1F323069-B9B0-41B4-94CD-B73443B90F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B93F933A-BD6A-4416-8CDF-5E1007E583F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EA78AB30-6E37-4FDC-B1F3-D13B8A06C82E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02FA2F83-0672-466F-8CB4-9731865E2B5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AD7EC3F8-08FA-480C-AE8F-A34AD97D701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85D9CB8A-0D38-426C-9D86-7F2A9CD910E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47E31D0-BD8D-40C0-AABB-E762030C66F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8A2D05BE-E768-43DC-8C73-BA99EC034A4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E03C9F76-D156-45D6-8E36-92612EFE14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453B2BA5-002F-4876-8E06-A01B06DE179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9B8FD46C-596E-44FB-83E4-2CB5A00474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83E502FC-8B99-4F69-8FAA-3A749183716A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C80FE4B2-6641-4E39-ACC8-0E3DE1FBB28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54983F68-DEC0-4E82-A5BC-D3001477A3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15C39FBA-BD17-43DB-84AA-12AB1329723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5D92D6BF-9C3F-4A85-9858-51052D31E8C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0DC73F10-985F-4D45-816A-A4EFB5B673A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3518EB6D-D8E5-41FF-A07F-27426517F6F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019712B1-BE1D-464B-8123-D17A45CADA1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28ED1190-3C02-4AAF-BFFE-A127C427AF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12CAFF1E-B6F3-43B3-9877-6B236D40DDB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3B7742E8-DC50-4AB7-829D-34F373AB3AC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E862591D-378F-4967-8A37-D5D100066E2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08F5C011-0AC5-4CBD-8AD3-5A18C6D342D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E23168EB-7E3C-42E9-A88B-9051B282CCA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C51E7C79-BAA2-45A0-93AD-5547B82CDBE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06B12F3E-97DA-4D42-8512-8CA20DD5CE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68E4709A-EA48-4BE6-8C29-ABE4F86D79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DD562B8A-7199-42B8-9E9D-CCEDC9AB71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73DB119E-BACB-4023-88F9-AE89FF66E19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D801F00B-AC91-4BBA-A7F6-BD618849A28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0AC57199-A6EC-44D6-879E-FC6A680F7E7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4BAF3B88-1430-4015-B37D-3F6D8776E96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15558C5C-BD99-4F3A-9614-8B8FFC6E0B6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3D842CE0-DD0A-4A49-A67B-5D4DEF7056B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71789A58-5161-4B4F-9944-D11BA755ABA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F9870CBC-71AB-4983-869B-CD2AAC842A3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E0625460-703B-4887-B513-549019DCFAF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7B74839A-FD65-4F94-B99A-64B58281023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104E9228-1586-4761-BB92-6054EB755A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C36F06C0-C626-4468-AC88-6D1608E0BB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CB641768-8CCE-416E-A502-2EC9ACFDC06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18689C77-A1B3-432C-942C-47482C9BAD9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62A1601F-8D7F-4737-9B1D-3F085641511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0C08A94A-4596-431E-9FFE-30B479E3D92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FBD7B5E1-1BA1-429F-B2B0-D76F95E7642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D0CEFA4C-EBFE-461A-917B-490E1754B5C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FCFA6125-A4B7-4C36-BFE5-24725C92C14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E0883884-B6B4-49D4-A6C8-871F06CBC5B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6406422F-E2EC-485B-8A36-52B76C717CB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05207F47-94CA-4550-829E-F1A6FA895173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33F83E0C-73DF-4BBA-9EFE-BAEC8918EC4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A47BEAAD-564D-480D-ADAF-034B8496C1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BB4A7858-4236-4E65-A580-6FF29A3FA17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B9142C05-7A65-4FF5-899D-5BA5047B737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29EA9B33-EE64-41CE-959E-E503FE31DDE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D89ABB6B-7950-4307-B278-49CF9E0DB0C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083A0238-EFE3-4F34-80EE-FBAA916AAB2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94341EDD-964D-4915-857B-95E5DFF6E60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B6344E52-ED69-4BC4-AE2E-9A82D85470D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9FA2F354-7AE1-44F6-A153-68E6C4A857F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AD61643D-D849-4E53-BAD1-F50B65D8BD9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F0E997DF-7C12-4E88-8056-9C141E5815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AB1B6CF8-6655-4368-8CD9-C7ABA6975D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736E9BAB-A5FE-49EE-B61C-49B6A1635B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510926A7-52CF-4CEB-B842-E11B7537140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EE29CB65-12E7-4CD3-B182-609931F1145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6614DFF7-4FFE-439A-BE4C-78D4D2780F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E07EC0A9-6F7A-438F-8169-4BC952F46A3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0BEF8976-3179-4613-B202-2A7428CEB92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E00B3610-D5AB-4514-A19B-056C6AE024B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69B1B4D1-863B-4F22-A38C-363C0B9D47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A4640211-6620-4A89-8BB6-941071F2F0B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768A8E10-F9D3-4B13-841D-31A759B188E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491F1565-5917-4FF4-AB99-8DCE67B18A9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29425583-1DAD-4070-A103-1C3EB801720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154EC730-C8B1-400B-B89F-B41E7D85FB9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D61EF124-3DEB-4A82-9537-0D68D2ABC2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0E840122-89DB-469B-BD8F-D4854B2676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3568B493-0038-415F-BBB3-4EEC701DC6D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57733718-43B3-4A0E-BCCF-8F7A82A5207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9F8C67FA-3D1E-440D-AFC5-9F2D33D6535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EC206D38-3929-472D-8F1E-EF1CD92BCC8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8B04E12C-20B3-4A6F-BB1A-791132C33C2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77D3E582-3931-4E12-B28C-B88A754BC09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FD188189-3242-44F2-8140-76AB1098A0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45F19E9D-C19D-4745-8CC5-569988ACAD5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98AAFEB0-EBBA-4730-B2BD-56C581987805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AEA8A79A-1634-4A2D-B1B3-CDB31744B415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3D56D509-24E5-406F-9B1D-A29C1A7A73C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8F733476-FB7A-455B-B0F6-7146454D3BD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5499EABD-621A-46D6-A968-58711847A9F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8E4C4942-C77F-474C-820E-4475053B96DD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F997A24D-A87C-42B9-A249-C21FEB5E07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0AA34AFA-9910-431B-88EE-656C95B0D0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E8FF74EC-9473-4C18-BBDC-3C4BBF78494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600814B2-6513-475A-A982-718DFFAA5E5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3F42C457-B3AA-433C-A7E3-6EBD9458356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DF2A410F-6130-4848-9075-F255EB727A6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B70B9297-EB24-4723-9E0A-EB3F7C811C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80C443D9-DECF-4452-BF66-6EAE884001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2B2C3852-2855-49C1-A8D1-979FA3BC6F47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57B23977-22A0-4DBA-AA04-5C570287E8C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F15F5171-19FF-4C3C-8B85-8F116AAFF0B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45C5C0C9-ABA9-46DD-8BB6-075A88AC63F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44AE06BB-A51E-4735-9490-4045AFBDCE1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31417A91-87FC-4BD0-AF89-7CD8794825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2A91A36C-0F3C-460F-AA3F-9DA337B5FC7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705A0476-9FD0-4951-B038-83041A9253F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A9475F0F-FED9-4216-9A51-435444872C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A0B68455-45E3-4FE2-90C3-0784F034912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D23519AD-AD62-4651-A2A3-6DFC7C75F20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CA71D827-EEB7-444A-8F4A-3B59CA2EABE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A160AC5C-D25C-49F4-9B34-7312DA03DD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C72AEC86-C946-4480-A6B5-210AAAF6DEE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FDD3DCE9-5920-439A-9E1D-CAF77D0D329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70B87050-DF43-468A-BD2B-72DACA7DDD1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FB116031-D1B6-4E88-9633-3EAE28BFCEE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FCC8BB77-1BF7-4DE2-BB37-057FEC17B98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5FC7441A-A50D-4257-9635-2351E16B6A0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A13D401B-328D-477C-BDE1-2423EA0AA2E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9D131F97-F81C-4D3D-8C34-963F8052263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1165A623-CEAF-4032-AAA6-87242D81E34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7DFB4E9-ADCE-40E2-A158-164724A9F78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13E05815-14F2-4B15-B5AC-8191F13F918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CC6460DF-04E9-4942-B772-2D8D8E35CE4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6BFE70A4-FF47-4698-B67F-D045B56C32D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AEC6417E-E310-4A50-878B-A6D3C8B4C4C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8828FFF-3A00-422F-8A53-65F67E0C364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859C7204-9A80-4866-B096-4FA4029978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4DBDC93D-2644-4CF9-89D9-3AB1D258A2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9AC48B26-F6F0-4720-9CBA-14E93106EF5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0B94D0A7-2DF4-4213-AD62-A5E5DF4B976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FE1F00BC-947D-49EC-A7F5-43F6EE21D47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0DABEF4D-34D4-40A0-98BA-4BF2978108E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8B73DDDF-CB4D-4FCC-8C31-181D6087093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8006B7E1-C215-4A21-B79D-5337C5E35F5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56093011-122A-4A75-9803-90B28A35C9E8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C2405479-1926-4382-B561-31F7D56EDE8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94A7FE7C-2B55-4D0E-B7C6-8313654B282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6EC069AA-16D8-4E9E-BD0E-2FDA5B64BAB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63F47A8C-18FC-4835-91B9-F9FDAE58DB5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B9094B69-A349-4BDC-B16C-F004F31302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804807AA-BB24-42F8-A5FE-2F46520190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B9DF25E3-5AF5-4E1B-B483-E16E800BF3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67927C11-163C-46E7-B82D-2B57C0E1873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63AC78C5-1000-4AF6-9395-7B5780BC43F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3612BEAC-A74E-4202-8C02-35D98165338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20992EA3-4C02-46B5-9FAD-DBD7C7487F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3BC30CB8-C829-4C71-943D-CB301B8154E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12AC74B0-D164-4209-BA7F-DBAD8906589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6E5F4855-AFC6-4800-8828-99D29E08248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3E9E5CBB-1217-4A72-A4CC-0054A9C745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9D7E6C98-6C03-4025-8414-4C3EDEDD8E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F9580FE0-0B96-4ECD-989D-34203F29387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5DA7D7EF-9AA5-42D7-BB7B-29A3A8049D8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9E48EC0E-36E3-4123-9959-C3A1BB76BCB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AAB244F7-97D0-4356-994E-66981CC9C86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530FE751-20EE-4925-85F5-8903ADF2918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D9C0A361-66DE-4046-9A5D-218398DF003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2997873D-D3DE-456E-8D0E-752EF476DCA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FD94CD78-E6DA-4522-83DB-6D88C760F4B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F5218896-CE2A-4429-BF28-3805C3C249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F96F602F-0EDD-426D-B275-6B90253EE38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820BD14E-B242-4FAE-B7E2-F9476B00441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1F3F9C69-961A-4EA4-81A9-A4BECE1B54D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F757EEBC-6F4C-4C9E-B378-D1ABC211D4D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3CAFC33-9BE6-4791-B675-D1EF1ECCB2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35D1489B-55A0-4CC1-AE49-6965637C097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978454F7-EED8-47D6-8722-30E7DCE2C6F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97B41E02-C1BD-4941-ACDB-B75D748DABE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0BFB0794-425E-47C8-8498-24EEE79FABF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83DEA96A-1F9C-44CF-BDCC-399D08EDA5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B423F31A-A658-4C6C-9D1E-C2CB564B3F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65417A29-6EE0-41F9-B6C8-0F375E070AF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E3264C29-0697-44DF-AEF8-3236622290E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31860ECD-1AD3-4B7B-A97D-12270DE76A8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8ADF1AF5-3B79-4FA6-AE6A-57619B7F351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7F0E2103-B2B6-4B1F-8E5B-2CA989661CF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4934C523-77E3-41E6-9009-DA4251C3B02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AB2101CD-BEE2-4E76-8F50-F8E5E92A9C6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32185AC4-9800-4BEB-B568-9C62926821C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7F12797E-5199-4375-855F-46BB06A5B5D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EF261295-2331-4ADA-BF03-F473AD08215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5E95A49B-DE7B-4F55-B0CB-C429C29CCC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16CA7A59-52AA-4C09-966D-8658FD3C255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AF60BDD8-E8DF-4C61-A569-B89EB035DC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87730859-6289-4586-BD1F-9A72FD1645F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E330EE19-9A8D-4C6E-BF61-539403A5AE6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85969F0-4BF3-4BB3-AC20-69D204A686A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4D6CF2F0-61B3-441A-B653-B348BC6089A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B3DFAFA5-DBF8-4CB4-9C5C-51108EAD416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19DCD4D2-6738-4D4E-B206-4AF6D70E36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EA92D35C-167A-4C03-8817-3B4C1BF6FB3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411D179A-EAB6-4568-BA54-CCF3C2DA3CB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4A9A8A78-BB6F-4F81-8999-B351535B824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325AF72F-93D1-4974-B0CF-BB5CA95EB01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B2FE3C2C-E2D1-4556-9695-F0A3C0EE30CA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CACB23FD-37C2-4C54-94F6-CE0E89D9BAE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413A26F7-2D23-43DA-8BB8-273795C66F4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391E8E6C-CEC4-4EC6-87BE-1383EE2DECE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A3900330-A259-429F-8764-7DB5509BD2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20BFFF43-B9FC-41FF-80AA-5D15FC8B2E1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7186EBEB-E73C-4A20-92DB-C08B163A57C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28652E8F-20B2-4506-A9D3-C224B1A484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C6F04AFA-24C2-4571-9B77-1E47C3AE71B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B4F783B2-8363-4812-AAF1-826FF082990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744F1F20-C103-4114-9EB3-5F3FEDE4A3F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9DBC4D65-7ACF-4CF5-8D4A-980997323E0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90C4F0A-0C2B-4838-9D9E-1D2E84E4081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8A5B92E6-ED17-4910-AA07-CA5C98FD2B1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957024FB-13A1-4828-9496-4D944613067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FD755587-25E8-47AB-AC83-08A42C50F48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652C5450-7615-4B74-BB91-776496B443A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4A589A24-6BE1-4FBD-A371-4BB1A997CC2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67CDF712-DBB9-4195-91C7-3DD5EF07053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45B20548-DD3A-4610-84D1-11BE364A00C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A6C134FF-AF97-4058-9933-5D9A05F2F4E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EB6845A4-1996-408B-98FC-265A50C8335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C3AF3611-BF67-4072-A922-C3EACF10174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A2CFA44E-3E9A-4C5F-B93B-1AB469E84337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171D706E-3381-4636-9926-91E049D090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3A614199-0103-4CF4-B815-F6BF72230D0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B56CF187-BCC9-4C40-804B-5D59BB49475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3D77DE2C-5851-4DC1-8E20-FAB5721F784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768983FC-6DF6-42B2-8379-26A89A5DBDC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D1282A67-A20D-4796-B8DF-21C4190360F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24E26669-84E1-45D7-B243-E8FD25DF5C1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5B3283D5-87F4-4A4C-A3CB-FF77D08CB9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7EBEE702-E59A-4D03-B024-4F2E2F5EB32D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E403C71A-2284-45E7-B091-AF970EBAA08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A0B59A85-6168-4C35-834D-E92F1C0F0D7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89DB1A2C-4E08-42DE-8C34-DF62D412CC6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BB0CCADB-5B06-4AA8-AF27-8B68056587A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0C77A861-AEAC-454D-83B9-51705D6CFA3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55A452AB-DFE0-4B66-9866-D0EC8CC41A0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4A224B3B-BB92-4EED-87CA-12A6AE2E438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986B467B-2083-4FC3-88AB-B8C867A8BF0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BDA9B9F5-47AB-4E31-86E9-E8A7E7A0BDD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0E3C4271-F727-4505-83BE-0DEC083FC3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F6D39E84-4747-4013-92C7-665993CF8B4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97B0191A-7566-4EA7-BFF8-5D295F43ADB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AF2CFA2E-E943-4B8A-B924-A8B2D7521C8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14FC992F-DF7C-460A-8580-48613634B9D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9A63386B-A8EC-487F-A8F0-F74F84B811A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38529404-C549-45A7-8D49-9042E4A987A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99E4FAD3-2E7A-4760-84A1-D6B109487A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671BCC89-0005-4C52-8BFF-7343F9B1DC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CFBB0A00-8151-4D4B-BEDC-D4B0EE8C658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7A49F8B1-AF4A-4F72-8B1B-DDE988F0F79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2295CC93-AF83-4328-A88F-7C7506501CC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A8FFCA3E-A2FB-4DAE-8E9E-5A562B63465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14BE6A11-CAD8-4C9A-BFE8-0116E614863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A1729A50-A2F3-4CF5-9B75-B4224C221B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56D16E15-5DFB-45AF-820A-CEB0642BE3A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414043BC-1AE6-410C-AAD5-AD861D88723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35C5A6F6-4C97-4410-BAA7-09101A14277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219327B8-4F20-4EB3-83F3-F2C69E9A87D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7094EBC4-99F4-4D80-8F57-7095924678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1DCA35FD-451E-4C34-A4C5-3A2D8CB14F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E3DF3A77-64C7-4E5C-9E76-791E444A857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0AF060A3-038F-46CF-8493-748374631C1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AC28DD90-53C1-4152-905F-D224FEA3FA3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088EF046-A371-4339-9517-E85F3BE3C34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1958608E-6D6C-4F0A-B8DB-D7E3C4540841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0B84BC7B-F14C-4FFE-9B9C-CF508FB9805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94DAA188-4757-45AC-BF88-480217977A6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270788FE-4E3A-4D37-990A-6D1526BD044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F01420D1-9DD6-4F46-A99A-0A3363EFF2A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782BAE84-C9F0-4F1F-A225-175173E16B1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30B2D24D-BAFD-4423-8E6B-B64AE3437E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D73A9FB1-5E13-42D9-9144-2ACE3F3D2A4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BF2E8D3F-8C5E-4CA2-9052-A0D2FCE3665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38187E0A-3DCE-4BF4-B219-14E9987652E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BFF93783-0C04-448B-8554-8F9B0331277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9250949E-FA47-4748-B12E-3A5B7CB7CF7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A9CC8E7E-946C-4CCA-9803-02940476424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423965D4-3CCD-40D2-A0F1-4EC27C92255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028624EB-896C-40F2-9555-2806AC9C152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8FE2B4FD-D1DF-4311-ADFF-57DCCAFCF99B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A95D450C-2E41-49D6-9C64-613941FD85E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50411592-0247-48C2-B8A8-7D2E7D1F777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3EA67511-110A-4F1E-8F75-7CFA66B15D2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7975C40F-C7CF-49AB-AE18-8BBC7F91F4D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BB2CC62A-2893-4F4D-A77F-36A63FAAB9C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B769E560-FE27-47A9-AA58-73FEBE80580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CECA0482-85AF-4C90-96BB-3D12121FEC6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A6C5DEEA-40B0-4EBF-BC80-43161FD755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A1D8477B-FDCE-47B8-B599-82DAF3236E3E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F1895590-236C-4FAA-A8B0-17B13BF0B6B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F59A7191-3155-4D4E-877B-CFBFC0581F7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5BE1A26E-644E-4322-B16B-28BBB4A872D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56E62EDF-F70A-4A80-BCC4-BF1BD6106F79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8852FEE1-D057-49DD-A9DA-4B547CB397C0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D59F5BA2-B328-48AE-91F1-19041A7D21B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FDE2FEAD-C047-4BDE-8ABB-1302E879E0A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B12AF3A6-4327-4719-9E8A-BC73D213889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BBE1725F-7B9F-42B7-B293-C243F407F70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EA19C129-BE12-449B-8AD6-B88492C8D12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4A99A9AF-1D0B-461E-8C0F-E75A52D49E4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F888ED48-3845-425C-BE3A-42B9CC48755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FE6A3B48-28D2-4F81-B8A9-BC7793F7323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D8CA5D71-B4BB-4562-8235-A0956B969A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C96F32C4-5CD5-4E3A-A182-4847064A5B5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2DDC76A2-5AFB-4626-A684-0CDD324A803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023CBB52-1B1A-4074-B194-24759A6E4EA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FEBC9205-14FE-4EF0-AEF1-E8045D0830C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CBB956F5-5438-489F-9A85-29020421F52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233BC77E-3ED6-4AC0-AADC-CBF43AED7B6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FAB482EF-FE2F-4DC1-A1C4-B18803334CE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B001F851-A9FF-462C-9279-F3B9DD24B3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595470D6-815E-4009-A327-E29CCB51F1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3CD1C2E4-EE54-4907-B13A-FCC0C9B5F3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E9DCD415-395C-4823-A5ED-3E61D68A1DD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16E9FC46-0C64-4F1D-8AD6-1450A1A2256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04B6D9D8-E611-45ED-97BD-865D86A6144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FFC9012B-9833-45B9-BA17-1445EC6A780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EDDDCE3E-B30A-45E9-9BE4-1223CF14A75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1D2DE48E-C962-4813-B971-DF56F3CD980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E79AE3DD-F9C3-4F8E-AC1F-7C9AB9489C2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4069435D-7047-4FDA-BD56-EA8082E381CF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24CA48F8-1B2E-4F2A-BD86-4598852D21A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AA288C02-C46B-4C7A-9661-E64FA643879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4A9A3393-E242-4FF6-8E5E-4893FD3CF1E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F79DA488-738C-4472-A678-DF85812C704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19DAAEA2-F25D-4C44-B248-F2A638D0B23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3E8BA6EC-0EC1-49C2-BAB2-0D33A5248DD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EAE0513F-E11E-41FC-9353-D4360B5EA45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82AA31A9-E92F-4DE6-BC11-714DBF18702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BAD069D7-90E6-4A79-9138-FD720F6127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8273A058-1837-4074-BA13-B8556065AA4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5A757138-6077-467C-9875-546B9E1869B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7DB655AB-9E84-4BD8-9D46-CB9B1081AE9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38DC74AC-C645-40A7-B756-87C53002B0B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91B1BAC2-4D9F-4561-A8C1-F5451E94DB7B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9258DB68-4239-4790-8583-EEDB8A904C6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A094CF70-5088-42FA-9929-20B1F25F3AD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3286BD69-7D64-4561-B373-3E4345F10FC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3689FC90-EDAC-4379-B7BC-F5325D35DFB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3557423F-0E85-4BF5-BA86-B60EF80B988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7246FB10-941E-4A06-B6F7-2B0C6E28960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244EBD5B-761F-4FC3-BD60-ECB728713CF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1592383C-613E-4AB0-AF67-18863B5249B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846C58B7-2DCA-48C5-ACD5-5533CD8FB47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D9185B00-5A90-44C1-8673-69249618A5C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A4A2D4B2-74B3-4A70-8DE7-98992E6A6EE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A29ED8DE-5571-47DA-8D8C-3932BA8B23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E8E3B1C3-76B6-4177-9806-37ACD4A486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FEED2A8E-6F9A-4316-BB5E-81E90B2D5D8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C4751DF6-AB7E-432B-AA74-F3EE38E633C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81A26016-93F7-4B14-830B-A1C1850D7A1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30B1196C-8091-4F99-AFBA-6338BEFB370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2C4260EC-A3F4-4B3A-8CCC-BBE2A42449F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44EBA4C6-2037-4F4B-9576-F92F27C8921C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119A0766-3082-4DFF-897E-1AAF2C391B2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1BAD70B1-7704-407D-8E81-081A44E8D07C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1F63FEE0-8EE4-4545-B172-C18AE14F231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E28171EC-317E-4263-A7C0-27932F9A28B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DB0B1C78-A1E1-45EC-A8FC-ECECE146824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89742E16-6F1D-4BFE-BAA3-8F3328A7BA6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022DD460-A92C-4721-8A9F-0FC501C3EAC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3EE17D6D-3EFD-4340-9AA0-DB1657D40D1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966A09DB-C034-409A-BC34-A6A3A75F691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8E8781F3-B347-4F31-B20B-46B09860A61B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2A2CE6F4-B29D-484F-BEF0-28C2169D6F6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63729ED2-6CE1-4EF4-AA0B-AC7CADF25DE2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76268527-B70C-4F46-8FE9-D75D2639632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2427D688-C86D-40FD-92F0-661E1BD43F0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EEB6FFB4-E479-4C8F-873A-FD29C90318D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3081B5C-DFC0-4D89-BC81-82AAB1D2947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C50BC035-6AF9-44D6-BC6E-B969AA628D1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979B49A7-30F1-4BE7-B001-E5059E2004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ADB5F5B4-2778-467B-86D4-A9A765A7B558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CDF7B727-4A33-4323-87EA-303A41617F9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0A2E0438-A037-4FF2-92BF-482F35BE6C9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081DC008-4A6E-4FE2-832D-620C6A0C5AF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779DB3E5-72CB-44F5-97F1-88146B93D6E7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9D8A8D93-C470-483E-A04E-D59544033B1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586B24E2-80BF-4191-9817-94A2C2C9DD9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850C01DC-8310-47A8-B220-7BBACA28F942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797B5ABF-8F11-4D60-AA89-2BE66C1CCCA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8803DFE0-D2AC-43BD-A680-5E53ECC76F4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9B933E48-634B-4BC8-AD01-B3F6F3E18E5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B4E68757-1A23-4C10-8A7F-DD6A9AE1D5D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13C810E7-E18E-4CEB-884D-2BB5C2E151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3A254CC0-8EF2-4532-B958-B75903227AC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089B9CB5-C1F2-4F96-B566-F6A6754C522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17565C9D-5900-43AC-BC10-97E88AAE07E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3B4E691B-0DE4-4A54-8EE4-B370DF02072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8F256A3D-1BF7-4148-A03B-3899E3E230F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B2220381-9D00-43FE-82F2-425E2B58251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FF4C357F-D39B-4DD8-9165-D7C9E806A53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A6B81346-B0A3-4795-A533-5D4505BC911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94A16E2F-8B49-4939-AF0F-998C7C7EE53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04FE4202-31A4-4BB4-A56D-BCA1A8564EA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153A5077-F76F-47F8-A5F8-F1BF169D0FB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208</xdr:row>
      <xdr:rowOff>0</xdr:rowOff>
    </xdr:from>
    <xdr:ext cx="85725" cy="20209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AB9D5EC5-AAE1-43BA-8A27-B15741DE885A}"/>
            </a:ext>
          </a:extLst>
        </xdr:cNvPr>
        <xdr:cNvSpPr txBox="1">
          <a:spLocks noChangeArrowheads="1"/>
        </xdr:cNvSpPr>
      </xdr:nvSpPr>
      <xdr:spPr bwMode="auto">
        <a:xfrm>
          <a:off x="3600450" y="6662737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E1485334-AC17-48DD-B6D7-2D5C589BEFE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EF3FB374-B774-4343-BB68-AF896A97A0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5ACD6C8-00E9-461A-8863-6AEA84BA357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2BD043CF-3BF6-4150-8E53-99752E4A35E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BF27E958-C6B9-4B0F-8AD6-278953ADAA6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314016D4-AD82-475B-A75F-B15865F3577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C702E462-00C4-47E6-B080-2F27678C449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8ED68CF0-4970-49D0-9368-98F327588E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C7F278D9-BE6F-4474-9097-749A1A05A14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374A7311-96FD-412A-B0EC-C98800C8662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1ECC6722-B9E4-4E07-9A81-BAEF1D1EB13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35C3B4BC-59B9-4208-801A-51DA3579BC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E3A98E4B-D26D-45F6-907A-8B3376ECF4C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E1D65C70-D804-428C-8528-2B04133D08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B97FDE08-E338-483B-9515-3B7C54AA2E5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D5BA090D-4553-404F-A2D0-EBC9062DACE1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F8C84C06-52CA-4340-8EC7-3C5C3B08FDE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2365A5E7-CDC5-4445-AE27-1879BEFBE6B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D04ACCE6-4AC8-4D23-BD94-22BD2EF3A40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3089237D-8072-4FA4-B188-6E9C0AF2747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578EB2CC-A1BA-45CB-ACC7-94606722668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D0E52E7-E0FE-4AFF-A44C-81D4190FDD0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67A62794-2BA3-4453-81C2-A29D8E31257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2B9CF648-4412-4359-96C3-B737FC2FD8F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3DFCE7A8-CE48-460A-921D-7BB0193608E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ECE50A24-6970-43DD-8C62-E0EE5775766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78875874-8B8A-4807-880C-27FBD58649D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8F25AA51-CE04-4614-B544-EB0FFA5ADF1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C7ED4CED-4582-4871-BF54-2E61AEECE929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4956C6C4-EFF5-457E-8B7C-EF58A917F1A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5122C129-E7E4-4EB3-B1D5-F339CF410AE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D1F5B86-966A-4C79-A484-8D2CED614C0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95A969C2-5F07-4BA1-B913-3B02739EF0F1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7D0562F-1C7A-405C-B050-8C6EDC8EB98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E1188109-FF77-458D-B890-1AD742ED8EDA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8E7D28D6-40CD-4630-B383-7E0266D2B0B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4F2B3346-C860-43A8-A208-C651C53E9F6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AACD0243-009F-4D66-A64A-C9DF70CE353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34FE46BB-CFA7-4863-BF35-A51D09AF80A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4DAFB046-C1CE-4FF0-9D41-07C6D126C5A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DD48CED4-50C3-41C2-92E2-A88FE982189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FAA79C97-0EB3-4835-B393-6431C36EF34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EF57CF90-B920-47D1-8CAF-688C0BC95BE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D543F524-3494-4689-B1D8-B4E927AD64B3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22E1DC72-1627-4B41-9B0C-6C245DEADB6E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D6B4E761-DE66-4226-8B19-C3A3F9D6A7B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FBCDB7A1-45B0-45BC-A130-EFB1EC32EB1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932053E8-D3D6-4664-A17B-A99BDE5D0D8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3301A038-14EC-451E-91B9-5663E5A1AF6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6AB865AD-2406-44BE-A663-2B931A3700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99E68E43-B48A-4F8F-AAA9-98CDE2B616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45D88D88-469B-4B45-983C-AB0C306A6BE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4BEB1027-C9C3-489B-933C-FDF0BE44EBE3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3F041E82-0CDD-481A-BD02-94EB345C77D6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C4A966C5-1DE4-4074-89D1-1D433D44BCF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C0AC0813-1CE6-4EE0-AC1D-B565E5B1E97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16EBE898-BC86-4E41-91C4-B5539585422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A16DFD6E-BC92-4C6F-B60E-AA3B0D7BB48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F60307CA-14FA-434D-8B08-6064DDF31C6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FCC8982D-0F5D-4B7D-9CAC-667799C5CAC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71D1734F-0185-4356-BCA5-AEB8224CCE2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BFE68971-C27E-4F78-83EB-E44C7184346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5974AE1-8A37-4A30-A543-9BA35EC22F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4F183A64-FC7D-46E0-811B-5A9C1AEDACE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E7979EB9-ABC4-479E-9D17-CCC64CA3092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6F515A99-DDEC-4499-BDF0-6051B85B50E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04ECFF4C-9133-4F77-9BCB-C447D0078EF7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5E786FC3-B7EE-4DFA-BF79-1D1271A2350A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CB4358B3-6492-460B-9B0E-3963ED5463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E6FFAA22-5A2D-4209-89F3-72847EB6589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9D5B3F56-C936-4241-87D7-AFF6FF5A920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A60CB48-609A-419F-9980-B5B1F51EFD3F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875BC4EC-C070-4591-9F19-63861E0D7AA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B0BC7B90-DCF8-4B76-92BA-02FF40A33AA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A0DC9978-E0EB-447F-8C6A-D3073848F14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32C9875E-B2A7-4ACA-ABCD-2B91F2E526C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AA4C7538-542F-4CED-AE13-1BC53E1DA38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2E3938B1-3B0D-4D7D-9DD3-59978F3BCC7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13D10342-C940-4F1F-BC65-8050AE2E78C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4A4A9E57-2FF3-4AB8-B4C5-0BA5CAFA860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EABF524A-B769-412A-BA43-E7F75E4FAE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4E9FBE0A-0F0F-4504-B5A6-A154354BBD2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19C9345C-653D-436F-8C67-A34E600E21D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BCFFF8A8-247C-4ACD-A9F9-7387478E15C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28AAF6CC-CC75-44BA-AB3A-AF8D2CC73D4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911F3424-B06C-4F3F-9279-06BAE04460B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72D22408-B78E-4B6C-B4E5-87F52D2CF31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0EF00FB-4113-4122-BA06-C8E82D8061C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42AAB6CF-F6BB-4D2F-B777-CC67037DD5F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AAE7DFFD-02AB-4103-8172-1DE00D75D80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2CCEDA3D-B3F0-46D3-9FF3-8E89592945E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35A892AC-C531-4D70-8075-77CF8064770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F06B0DB9-7B51-43DC-9A35-4C5A66F15F4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A3ADD385-E2AB-4285-B5B4-5FA05602FFA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BE993ED6-725E-477D-B02D-78542EE347C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7E5A4DB0-123F-4F4E-A690-100329EAF278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90825F32-647C-4D67-93BE-049508A1E220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0738DBC1-07C8-41DE-BE3B-DC0E706D7A9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118828D7-BB78-4A54-8FBF-68B76F4755A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BE15E7E6-D666-4765-B59F-03870B53361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598D4DB8-9CDD-4E9E-AD1E-DECF9852040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FB2EA972-C2CA-4038-94F7-8696604703BE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A5D8E6C1-2A1A-464C-8764-D174BAB264A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FBA5286-B8D2-4CCF-848B-4FC9436A15B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C19DDDFA-930D-48F3-86D0-58BE98B4E2D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A3D493B3-F631-489B-B4A2-8D783713D04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20A8CB82-5FA9-40E4-9F8A-52E56D655E6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B01DAB43-3F08-4341-B70E-8EF466517A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97B3B11A-3068-4C09-81AC-D8867321D19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E11B83E3-CEA8-452C-8F1F-6E480EDF487A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05399DAE-CEBF-470B-9A29-0A305EE4B9B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F8518930-9A55-4092-A804-3A312CD8739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67DD113A-7327-4BA2-B200-FCBFE36168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E940AB9-F0A2-4210-907B-EBB77957B31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ECD4D1B-AEC1-45D2-AAD7-A715D0E6FE87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8CB0E666-F20B-4593-A8F4-E8B7FE7F250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FD2606DF-339B-4B1E-8843-62A7A301FB5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76200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F0D58642-2963-4F97-9660-A08903E86A5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48106A6C-06F8-4298-A774-A28671D64B6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15FD33B2-3F89-4054-9A6C-6FCD6B425FB9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197B450-D1D2-4CAC-84D7-DC83790CF0E4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388CE0AD-2AE1-479F-886A-2937F401E48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5D65E806-E9E1-4751-A340-DD20E5FD618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831F93C7-537C-47A8-9B9A-782788856CE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ED666C58-A529-43D9-9249-0B9DF4D3412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EE2F128F-74AD-4555-A2B6-8A23B0D1A93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7141B722-401C-4C9F-80D5-F7A5B2D7BA5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8C00C56F-0166-4400-8FBE-669C58669D2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9B8DA1C5-C07C-4342-8C6C-E29D84DB6202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056D9BAA-5082-4C1F-80CF-D6B28977A29D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1E071738-BEA3-40FA-B8BE-33B46527EE2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46E60226-9B0D-4578-AF3F-72BF435DF27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1373D010-5944-405A-BE36-27ED13F754C3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F1857148-2A8A-4446-85D0-681F1E5D6082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430D82B1-0723-4678-9551-DECF6AFA4DDD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E9D1C807-1A5B-42EB-B99F-038A4DAF3858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D61E3328-A2C2-400C-9E6A-9C1ACD54924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DC85BD7A-46D7-471F-BA24-B263571C39E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1B2538DF-6D5A-4C0F-964A-2B175C8AA3F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83044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B10BA32F-DDFF-4B28-8012-3AF65DC90D1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D7E35222-984B-40F9-B41C-F246428137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9BDB4A19-F31D-47C3-B3AD-BCE9F2C643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439AE179-F503-498B-B3A2-8FC46F05C8A0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034BDD94-D034-49C6-9632-FAC81C40B844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6CA7DCB7-DD3E-4C50-AD08-F8E6059C699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1412AD13-6820-4939-B8AB-C96D4911065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83EF9E92-46DC-4FBC-989D-39144C6EF976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54469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B6AA55A7-9627-4846-B17A-66F1843711E4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028AF746-B592-4F9A-B240-B87FDC075DEB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2C4E89D4-6431-46F5-81D6-C466373A613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CC7EED4E-A38D-4DD3-B084-2535F21B2F0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CFDC092F-4D63-4684-B235-F3C90AA0C42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523EED70-98B1-4F71-A182-A3C73B2AB101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48510EAE-74DC-4ACA-BFB1-BF513EDAFA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34C2BF8B-5C7B-4EB8-AE93-86C65319AE1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A28E02C5-5024-4AD1-B173-7C781B4FE35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D2D7F679-2D0D-4574-86BF-FE9B6D253CC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81F9D579-769C-40D1-9BDA-F08BEC44F0E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0B5B9DCB-B0F0-452D-A0E9-FBC5C02008F6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62F980FD-519B-45F3-B88F-3A137E41F73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D8AAA854-9466-4FAB-97BA-B78F7B40746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F6F28E70-F67C-4814-9097-EEAC4D1B66C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DCD81659-7572-4032-A7F3-B13B7E581AF2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76200" cy="173519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8240E4F8-40A8-4456-886E-C469B15CA98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868CA64B-92AF-4ED2-956E-3CD2116199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E860E532-C0BC-42AE-9B3F-ACC7F6EC377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928C6046-261D-4E80-9024-DDAD1454D77A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58DA6EBB-DBB8-4222-BF44-80F4C7AE2A6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1EAB3588-6FD2-49DB-BC15-00F7ACD603B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63994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62450551-996A-4619-B749-9BB42A778BBC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8F7E6382-F35B-49FE-A762-8BDFA946DB1B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E40394DC-841C-4A05-B7D7-CAED7E0A3893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17F0DF21-63A1-4C8C-92E5-66C24762A84D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ABFFCA43-F36B-4AD6-8EA1-0ED7690D9EB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B7D6735F-8ECE-4565-A48E-C2ABC865AC01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6FBB90DA-324E-471F-902B-C245AFC65264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918BF516-A4C1-4878-8ABC-079590A66E84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2E3BF455-B456-4E25-9F93-A6C732927DB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E0C2F448-00EE-4414-8F81-ED0DF149CEC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9B4CF0BB-4DEB-4FF8-954A-FA701C1A1900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9FF2896B-9805-437C-858F-F0076E0C8BDE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BED4C8A5-466D-4338-99CF-948C3B60436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8982FA7B-9B70-45AC-AA78-164AC6CE429F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C2889451-7EE0-4177-A3F9-58603F66E180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7671F321-2574-4549-9557-13D28DE5999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881B8697-D2E9-4159-BEBA-321F6FB6E1C8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E731BB00-59E0-4A01-B671-0FC00BB42835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E1EB5410-593E-47F0-83ED-85294E0CF21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500BC6D0-3150-4A7B-B0DE-3B0B67A65AD9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FC970AC9-6E2F-4DAA-BDD9-EDC6E2616BB7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636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A80DA297-DEB1-4D5D-8867-EBD60BC381B5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636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B61F0833-0156-4BF5-8BC8-8548FF3032FF}"/>
            </a:ext>
          </a:extLst>
        </xdr:cNvPr>
        <xdr:cNvSpPr txBox="1">
          <a:spLocks noChangeArrowheads="1"/>
        </xdr:cNvSpPr>
      </xdr:nvSpPr>
      <xdr:spPr bwMode="auto">
        <a:xfrm>
          <a:off x="26003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426F708-0735-4E7F-9B72-F4F775E4D68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636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6EBB369D-176E-47FA-9721-E0B5712E5EAD}"/>
            </a:ext>
          </a:extLst>
        </xdr:cNvPr>
        <xdr:cNvSpPr txBox="1">
          <a:spLocks noChangeArrowheads="1"/>
        </xdr:cNvSpPr>
      </xdr:nvSpPr>
      <xdr:spPr bwMode="auto">
        <a:xfrm>
          <a:off x="120967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6369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6BC13A54-7859-4A56-ABF8-71E3F95C547D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6369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99388794-72B7-45AD-946D-FAB12434A31E}"/>
            </a:ext>
          </a:extLst>
        </xdr:cNvPr>
        <xdr:cNvSpPr txBox="1">
          <a:spLocks noChangeArrowheads="1"/>
        </xdr:cNvSpPr>
      </xdr:nvSpPr>
      <xdr:spPr bwMode="auto">
        <a:xfrm>
          <a:off x="0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6369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82AE2AB1-059F-432B-9E98-9B85F5B53AA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16369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5B7AAF25-A18D-431E-8E15-A21157E36CBF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636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045A6A84-6274-4B26-A026-43C3DBCC8C16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C200C722-E017-43BB-886F-D6914100BC3C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208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9503F263-9B4F-44B0-B57E-15ED9B017535}"/>
            </a:ext>
          </a:extLst>
        </xdr:cNvPr>
        <xdr:cNvSpPr txBox="1">
          <a:spLocks noChangeArrowheads="1"/>
        </xdr:cNvSpPr>
      </xdr:nvSpPr>
      <xdr:spPr bwMode="auto">
        <a:xfrm>
          <a:off x="5038725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5802BDB3-5919-4901-B358-36F30D3D1613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51" name="Text Box 6">
          <a:extLst>
            <a:ext uri="{FF2B5EF4-FFF2-40B4-BE49-F238E27FC236}">
              <a16:creationId xmlns:a16="http://schemas.microsoft.com/office/drawing/2014/main" id="{892EA74A-1779-4224-8DD4-66B94F811B7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40311FC4-FC39-492E-ADB9-1E5CFAF39C79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4469"/>
    <xdr:sp macro="" textlink="">
      <xdr:nvSpPr>
        <xdr:cNvPr id="5553" name="Text Box 6">
          <a:extLst>
            <a:ext uri="{FF2B5EF4-FFF2-40B4-BE49-F238E27FC236}">
              <a16:creationId xmlns:a16="http://schemas.microsoft.com/office/drawing/2014/main" id="{B1EAB74B-1D06-42B4-B31B-AF9FB0A6CFB7}"/>
            </a:ext>
          </a:extLst>
        </xdr:cNvPr>
        <xdr:cNvSpPr txBox="1">
          <a:spLocks noChangeArrowheads="1"/>
        </xdr:cNvSpPr>
      </xdr:nvSpPr>
      <xdr:spPr bwMode="auto">
        <a:xfrm>
          <a:off x="3829050" y="6662737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1925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243B5AE3-44DC-497A-86F6-346EA946A61C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1925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86921CCD-8040-45CF-A31B-05D35B1B9FAF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2399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699D83CF-A9A0-4637-A204-8FEFB8BA87AE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2399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1B07FDA9-C169-40FE-9030-0FBF636ECE6E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2400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29F05FE3-F2AF-459D-A83C-E229353706F8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2400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1699A0DF-6CF4-4549-A4D5-C6C308263246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4167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6BAA74A1-8B4B-40C0-AD52-FF04DB1F5A2E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4167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0503FA88-B79F-4E55-8ABB-178C8999DA72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244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75D2C0D1-BAF3-4523-96BC-87146A0ED20A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60244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3FEF8F87-99B9-4CFA-857C-D47B1111E71C}"/>
            </a:ext>
          </a:extLst>
        </xdr:cNvPr>
        <xdr:cNvSpPr txBox="1">
          <a:spLocks noChangeArrowheads="1"/>
        </xdr:cNvSpPr>
      </xdr:nvSpPr>
      <xdr:spPr bwMode="auto">
        <a:xfrm>
          <a:off x="314325" y="6662737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5983799A-31D8-42E4-9043-D8EA98367270}"/>
            </a:ext>
          </a:extLst>
        </xdr:cNvPr>
        <xdr:cNvSpPr txBox="1">
          <a:spLocks noChangeArrowheads="1"/>
        </xdr:cNvSpPr>
      </xdr:nvSpPr>
      <xdr:spPr bwMode="auto">
        <a:xfrm>
          <a:off x="314325" y="65865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6322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33790240-2BCD-4869-93A5-A6F0308F1183}"/>
            </a:ext>
          </a:extLst>
        </xdr:cNvPr>
        <xdr:cNvSpPr txBox="1">
          <a:spLocks noChangeArrowheads="1"/>
        </xdr:cNvSpPr>
      </xdr:nvSpPr>
      <xdr:spPr bwMode="auto">
        <a:xfrm>
          <a:off x="314325" y="65865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3144B368-A067-44E7-88B7-38886D2B1B3F}"/>
            </a:ext>
          </a:extLst>
        </xdr:cNvPr>
        <xdr:cNvSpPr txBox="1">
          <a:spLocks noChangeArrowheads="1"/>
        </xdr:cNvSpPr>
      </xdr:nvSpPr>
      <xdr:spPr bwMode="auto">
        <a:xfrm>
          <a:off x="314325" y="60502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5F99416B-425E-40CA-B3E4-8FA4C5BB1753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7ACB03CA-2C2D-4E56-9E07-CEA088898A0C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BFF7BB15-FA13-4A38-9F9A-E5106545E1A3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7B1EC945-8920-4C88-8474-2083652298E4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59FB085C-991E-4DBC-85A0-523D9B93AEFF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E6E17CA8-B19B-4146-A0F7-358DB67A92AA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1E23C5BA-2E23-4035-A283-266298B29A47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AC1B6BD-060F-4681-936E-E6D59ABEF6AB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AA4C0F64-788C-436E-A76A-5A5609C0503D}"/>
            </a:ext>
          </a:extLst>
        </xdr:cNvPr>
        <xdr:cNvSpPr txBox="1">
          <a:spLocks noChangeArrowheads="1"/>
        </xdr:cNvSpPr>
      </xdr:nvSpPr>
      <xdr:spPr bwMode="auto">
        <a:xfrm>
          <a:off x="260032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43C5FD15-E8FD-4446-BE8C-FE3F4EADA336}"/>
            </a:ext>
          </a:extLst>
        </xdr:cNvPr>
        <xdr:cNvSpPr txBox="1">
          <a:spLocks noChangeArrowheads="1"/>
        </xdr:cNvSpPr>
      </xdr:nvSpPr>
      <xdr:spPr bwMode="auto">
        <a:xfrm>
          <a:off x="260032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D90887EE-FA19-4D7E-8AE1-641866B915EE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3167F04E-05F5-4A03-8A45-D1BCF826917F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579" name="Text Box 4">
          <a:extLst>
            <a:ext uri="{FF2B5EF4-FFF2-40B4-BE49-F238E27FC236}">
              <a16:creationId xmlns:a16="http://schemas.microsoft.com/office/drawing/2014/main" id="{61471C38-6B53-44DC-84FC-241A002182D6}"/>
            </a:ext>
          </a:extLst>
        </xdr:cNvPr>
        <xdr:cNvSpPr txBox="1">
          <a:spLocks noChangeArrowheads="1"/>
        </xdr:cNvSpPr>
      </xdr:nvSpPr>
      <xdr:spPr bwMode="auto">
        <a:xfrm>
          <a:off x="0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DEB360E1-B25B-4B13-A9E9-C9D4906BAB9E}"/>
            </a:ext>
          </a:extLst>
        </xdr:cNvPr>
        <xdr:cNvSpPr txBox="1">
          <a:spLocks noChangeArrowheads="1"/>
        </xdr:cNvSpPr>
      </xdr:nvSpPr>
      <xdr:spPr bwMode="auto">
        <a:xfrm>
          <a:off x="0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2730CFDA-7151-4BE1-A6CE-52E87A7DB05A}"/>
            </a:ext>
          </a:extLst>
        </xdr:cNvPr>
        <xdr:cNvSpPr txBox="1">
          <a:spLocks noChangeArrowheads="1"/>
        </xdr:cNvSpPr>
      </xdr:nvSpPr>
      <xdr:spPr bwMode="auto">
        <a:xfrm>
          <a:off x="3829050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4120B8EE-A1E3-4CFA-B60B-2DD409D948B9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4D3D6D68-ACC4-4116-B64A-B16316C43E81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CF33E69D-2F39-4F96-B4F3-B06281D69EAF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49C6FC77-C3CC-4D52-A834-6A7F986C5F9A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519A5391-AF1F-40A9-AED2-8DC4D70BBD5E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662CE106-5715-4597-8263-2DAE8E009C58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4F382544-167F-4B5F-8A7B-E284B38FDB21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211F34BC-F7A1-4A30-97B3-7C8A7818CF56}"/>
            </a:ext>
          </a:extLst>
        </xdr:cNvPr>
        <xdr:cNvSpPr txBox="1">
          <a:spLocks noChangeArrowheads="1"/>
        </xdr:cNvSpPr>
      </xdr:nvSpPr>
      <xdr:spPr bwMode="auto">
        <a:xfrm>
          <a:off x="260032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ACF6889C-7E5D-475B-B902-2043B1613ED3}"/>
            </a:ext>
          </a:extLst>
        </xdr:cNvPr>
        <xdr:cNvSpPr txBox="1">
          <a:spLocks noChangeArrowheads="1"/>
        </xdr:cNvSpPr>
      </xdr:nvSpPr>
      <xdr:spPr bwMode="auto">
        <a:xfrm>
          <a:off x="260032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33D48CD8-FAC8-4341-B3B8-6E1D11481D68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2E4C5F53-018B-433D-94DA-6735D18823C1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F2D16657-5EFF-4C32-9FB9-545C580A5988}"/>
            </a:ext>
          </a:extLst>
        </xdr:cNvPr>
        <xdr:cNvSpPr txBox="1">
          <a:spLocks noChangeArrowheads="1"/>
        </xdr:cNvSpPr>
      </xdr:nvSpPr>
      <xdr:spPr bwMode="auto">
        <a:xfrm>
          <a:off x="0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259607BB-DA49-478D-9695-C0AF9588B3E8}"/>
            </a:ext>
          </a:extLst>
        </xdr:cNvPr>
        <xdr:cNvSpPr txBox="1">
          <a:spLocks noChangeArrowheads="1"/>
        </xdr:cNvSpPr>
      </xdr:nvSpPr>
      <xdr:spPr bwMode="auto">
        <a:xfrm>
          <a:off x="0" y="63198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BB1E22B7-37EF-48A7-BCF1-F136BB5E4C74}"/>
            </a:ext>
          </a:extLst>
        </xdr:cNvPr>
        <xdr:cNvSpPr txBox="1">
          <a:spLocks noChangeArrowheads="1"/>
        </xdr:cNvSpPr>
      </xdr:nvSpPr>
      <xdr:spPr bwMode="auto">
        <a:xfrm>
          <a:off x="314325" y="61369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75517516-4FC6-4146-B0F3-A74851D0D014}"/>
            </a:ext>
          </a:extLst>
        </xdr:cNvPr>
        <xdr:cNvSpPr txBox="1">
          <a:spLocks noChangeArrowheads="1"/>
        </xdr:cNvSpPr>
      </xdr:nvSpPr>
      <xdr:spPr bwMode="auto">
        <a:xfrm>
          <a:off x="3829050" y="63198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AEFE35C2-85BB-43D3-B54F-2EE7A52C53D8}"/>
            </a:ext>
          </a:extLst>
        </xdr:cNvPr>
        <xdr:cNvSpPr txBox="1">
          <a:spLocks noChangeArrowheads="1"/>
        </xdr:cNvSpPr>
      </xdr:nvSpPr>
      <xdr:spPr bwMode="auto">
        <a:xfrm>
          <a:off x="3829050" y="63198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FE33D094-D0E1-4ED5-9070-50252267B87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141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2E9292DA-8D61-483E-91EF-3417C68D4BE5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141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708CE9FC-8407-4450-A9E4-EF817558C925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9364AAFB-4E4F-4F8D-9A50-698B3054392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31535134-667D-49ED-B8B8-42EB4EC10E8D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D96290C9-D736-45EC-9B9D-1CEA5816F27D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ADDCD9DA-2089-40D4-ABD4-FEEC9168CCB1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10A85CF-7BCC-429F-9506-8E65C374EB19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836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A2ADFB30-5B0D-452D-9871-AC8EBDA53A1B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836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5E826ABB-E040-4401-9DA7-15B0D01A36AD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836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8A96750A-DDC5-40BE-A989-60C7750BBC98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8B9A635B-7AEC-470E-A8C7-4DF891B22FA9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620A523D-8B41-45CB-9016-635EB36081F9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AE7BD51C-2BA4-4742-A76A-FF518EDCE6A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13ABA5C5-3BDC-4D9F-A91D-EC011CAB1E7D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6FA43E5E-A714-4CFD-9363-D7AC0F7586D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3069B906-A0C7-4953-9C4C-527BA545076A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D195C514-7C3D-4935-AB73-492C8A2759FA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FC474505-5B9D-416B-8625-A3BC84C174F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750DFC4F-9862-4C44-BDC7-3A81F4AE704B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8FD3F4C6-1F4A-4A71-A3F7-A459732D5216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DC2B0EBA-D643-4136-9A41-C60E8578A5C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AB4DA2BF-FDF1-4E1B-9CAF-AB030D97403C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CE402B9C-D9EB-4D50-B48D-B8FAE2296A09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F87BC395-0452-4C1C-B114-8F8ADB804E6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9F222A39-A5F7-4182-ACDC-9175DA25DBE1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6E59A873-6072-42D4-B54E-8EA4EF9AC4F6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5625" name="Text Box 6">
          <a:extLst>
            <a:ext uri="{FF2B5EF4-FFF2-40B4-BE49-F238E27FC236}">
              <a16:creationId xmlns:a16="http://schemas.microsoft.com/office/drawing/2014/main" id="{B7B721A5-C950-4635-8AC4-4B3DDFB21654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158D6547-EF44-4131-9A3E-BAA929C2DAD9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1B66C0B8-2B70-4354-8BC3-6F0904757CF8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412696BF-FCBB-42C2-9B51-BD8362D95041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6FFE4917-70DB-459E-AF15-195C78E3D51B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384BD793-CA06-4903-8A48-9926F2BB6A6D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54583704-81B0-4300-9C31-8049C27B3BB0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87FEB3EB-F70E-41D5-B172-C465559DE879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2A600C82-5004-4C33-9629-9B180EB537AA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1B3CAF6D-36BD-486F-A2B7-C9588C823083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C10F3AF2-E4FF-421B-AD59-A8B634B12996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4849A9C9-B60A-4AB4-8790-C31016A55D17}"/>
            </a:ext>
          </a:extLst>
        </xdr:cNvPr>
        <xdr:cNvSpPr txBox="1">
          <a:spLocks noChangeArrowheads="1"/>
        </xdr:cNvSpPr>
      </xdr:nvSpPr>
      <xdr:spPr bwMode="auto">
        <a:xfrm>
          <a:off x="260032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A8E454A0-B58B-4DE4-864D-93263C107150}"/>
            </a:ext>
          </a:extLst>
        </xdr:cNvPr>
        <xdr:cNvSpPr txBox="1">
          <a:spLocks noChangeArrowheads="1"/>
        </xdr:cNvSpPr>
      </xdr:nvSpPr>
      <xdr:spPr bwMode="auto">
        <a:xfrm>
          <a:off x="260032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AFCB2331-E4FD-4E39-A689-F9423A77DC25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2217FD36-4D06-4127-ABE3-A2AED68FA2EB}"/>
            </a:ext>
          </a:extLst>
        </xdr:cNvPr>
        <xdr:cNvSpPr txBox="1">
          <a:spLocks noChangeArrowheads="1"/>
        </xdr:cNvSpPr>
      </xdr:nvSpPr>
      <xdr:spPr bwMode="auto">
        <a:xfrm>
          <a:off x="1209675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AEA441C7-D902-401C-9636-3A60F6FECE0F}"/>
            </a:ext>
          </a:extLst>
        </xdr:cNvPr>
        <xdr:cNvSpPr txBox="1">
          <a:spLocks noChangeArrowheads="1"/>
        </xdr:cNvSpPr>
      </xdr:nvSpPr>
      <xdr:spPr bwMode="auto">
        <a:xfrm>
          <a:off x="0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5F219841-C7DB-4E3B-8669-FCAEB0A26211}"/>
            </a:ext>
          </a:extLst>
        </xdr:cNvPr>
        <xdr:cNvSpPr txBox="1">
          <a:spLocks noChangeArrowheads="1"/>
        </xdr:cNvSpPr>
      </xdr:nvSpPr>
      <xdr:spPr bwMode="auto">
        <a:xfrm>
          <a:off x="0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14300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46861C1B-991B-4479-8351-C1D731ECAAE4}"/>
            </a:ext>
          </a:extLst>
        </xdr:cNvPr>
        <xdr:cNvSpPr txBox="1">
          <a:spLocks noChangeArrowheads="1"/>
        </xdr:cNvSpPr>
      </xdr:nvSpPr>
      <xdr:spPr bwMode="auto">
        <a:xfrm>
          <a:off x="3829050" y="64389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3D54054C-5995-4C79-8510-4A06598902C6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AA74894D-7800-4965-AAB1-CB7E6AFA112A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B1295FC5-3546-47C7-948F-F0B1D051CEA0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9796C74F-902A-4E24-B12C-350450D593CF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966E545E-7052-4D05-B92E-7EA0640F1F3E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04AFCBFC-843E-4519-A65B-FDE736940657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58691073-CAC1-4D5B-8DB2-A6501BC2617F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8A033663-AFC2-4DB3-AE0B-0DA932EF8209}"/>
            </a:ext>
          </a:extLst>
        </xdr:cNvPr>
        <xdr:cNvSpPr txBox="1">
          <a:spLocks noChangeArrowheads="1"/>
        </xdr:cNvSpPr>
      </xdr:nvSpPr>
      <xdr:spPr bwMode="auto">
        <a:xfrm>
          <a:off x="260032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5651" name="Text Box 6">
          <a:extLst>
            <a:ext uri="{FF2B5EF4-FFF2-40B4-BE49-F238E27FC236}">
              <a16:creationId xmlns:a16="http://schemas.microsoft.com/office/drawing/2014/main" id="{4413F9F4-9C66-40B6-901F-BC879D4281C9}"/>
            </a:ext>
          </a:extLst>
        </xdr:cNvPr>
        <xdr:cNvSpPr txBox="1">
          <a:spLocks noChangeArrowheads="1"/>
        </xdr:cNvSpPr>
      </xdr:nvSpPr>
      <xdr:spPr bwMode="auto">
        <a:xfrm>
          <a:off x="260032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B3F02400-58C7-4B1A-BD30-BAFE9248097E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316C2369-852F-4F2C-A907-0DB71BFBF09E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274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4CCE19D9-174C-4A63-A8DD-7F63E5F5166D}"/>
            </a:ext>
          </a:extLst>
        </xdr:cNvPr>
        <xdr:cNvSpPr txBox="1">
          <a:spLocks noChangeArrowheads="1"/>
        </xdr:cNvSpPr>
      </xdr:nvSpPr>
      <xdr:spPr bwMode="auto">
        <a:xfrm>
          <a:off x="0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6274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9968FE7A-D61F-48C4-B96B-B213BAE2C386}"/>
            </a:ext>
          </a:extLst>
        </xdr:cNvPr>
        <xdr:cNvSpPr txBox="1">
          <a:spLocks noChangeArrowheads="1"/>
        </xdr:cNvSpPr>
      </xdr:nvSpPr>
      <xdr:spPr bwMode="auto">
        <a:xfrm>
          <a:off x="0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ADDACAF3-D948-4596-A43B-F2E71AC6CBA5}"/>
            </a:ext>
          </a:extLst>
        </xdr:cNvPr>
        <xdr:cNvSpPr txBox="1">
          <a:spLocks noChangeArrowheads="1"/>
        </xdr:cNvSpPr>
      </xdr:nvSpPr>
      <xdr:spPr bwMode="auto">
        <a:xfrm>
          <a:off x="314325" y="61369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6F75B9EB-29D7-4276-A80C-A229F2D6094F}"/>
            </a:ext>
          </a:extLst>
        </xdr:cNvPr>
        <xdr:cNvSpPr txBox="1">
          <a:spLocks noChangeArrowheads="1"/>
        </xdr:cNvSpPr>
      </xdr:nvSpPr>
      <xdr:spPr bwMode="auto">
        <a:xfrm>
          <a:off x="3829050" y="63198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CED6EE13-C73F-4798-863B-248834FD0C2D}"/>
            </a:ext>
          </a:extLst>
        </xdr:cNvPr>
        <xdr:cNvSpPr txBox="1">
          <a:spLocks noChangeArrowheads="1"/>
        </xdr:cNvSpPr>
      </xdr:nvSpPr>
      <xdr:spPr bwMode="auto">
        <a:xfrm>
          <a:off x="3829050" y="63198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97B05016-C7D8-48BB-ADF8-E4682A4AA39B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4218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E799CF00-2D22-4F92-AB7F-106A14E21E69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24218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3897863D-2EC7-4CF1-AE11-B3085AE789E5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E5366AE1-21E5-4646-89FB-36E828426F0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E3445DB6-17D6-4EF1-AA3E-03E39C494454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7957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392CABE7-FAEE-4469-8AEB-EA0E52367830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7957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AD971A9F-BB38-42D3-8412-2A9B24902A16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FF27AF29-E6A3-49FB-BEEF-0E73B8E3812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7957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9E4AAFEF-9BAC-4161-A3DD-315116FCCDF4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7957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DCD60D40-8E1E-4213-88CA-58FFE08CBD2C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7957"/>
    <xdr:sp macro="" textlink="">
      <xdr:nvSpPr>
        <xdr:cNvPr id="5669" name="Text Box 6">
          <a:extLst>
            <a:ext uri="{FF2B5EF4-FFF2-40B4-BE49-F238E27FC236}">
              <a16:creationId xmlns:a16="http://schemas.microsoft.com/office/drawing/2014/main" id="{66E5FA21-44AD-49E1-9A49-74869B9B0323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161434D5-E2A5-43D4-B7A4-8D77CD25892D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AD439AA0-4134-4B63-BE61-4B1D49B19429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8E14AE9A-7A32-436E-913C-7D4549773BC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98AA83C9-1831-46E0-AA1E-3DED9409974B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035FB587-C4FE-4DA6-A1A2-59DBBE46B8CC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6348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EA65FB4D-71B8-42CE-850A-4F2259EC342D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BA3119F6-42AC-430F-9AF1-68897214FA1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0A50EE50-B3C1-45A7-90B4-311D8F30717B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6373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BC58F05B-38E5-44EE-9630-FBDBEE5734E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3FBC764A-177A-42F3-83E4-1E505554193A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AF91485D-8DBE-4913-92E8-672F65FA146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D65F8EE-26B8-48A6-B92F-C914D58AC12D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5153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F701214E-0DFC-4273-BC4F-42B66FFE7197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A27A948B-A3C9-41FF-8AF9-2F5B19DCCC8B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5153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88397BEC-77C5-4DAA-8A30-AB7DFEC295E4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8588E1FF-DC4C-467D-9EF1-EAF995183EC9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208</xdr:row>
      <xdr:rowOff>0</xdr:rowOff>
    </xdr:from>
    <xdr:ext cx="85725" cy="675153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33519E57-9ADC-401A-BCFE-060395E62BBA}"/>
            </a:ext>
          </a:extLst>
        </xdr:cNvPr>
        <xdr:cNvSpPr txBox="1">
          <a:spLocks noChangeArrowheads="1"/>
        </xdr:cNvSpPr>
      </xdr:nvSpPr>
      <xdr:spPr bwMode="auto">
        <a:xfrm>
          <a:off x="0" y="64608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A982AB0B-0F92-4B14-A054-579A5C265B48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208</xdr:row>
      <xdr:rowOff>0</xdr:rowOff>
    </xdr:from>
    <xdr:ext cx="85725" cy="1524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A2EE7724-9C0F-4042-AEEF-F2752B89D362}"/>
            </a:ext>
          </a:extLst>
        </xdr:cNvPr>
        <xdr:cNvSpPr txBox="1">
          <a:spLocks noChangeArrowheads="1"/>
        </xdr:cNvSpPr>
      </xdr:nvSpPr>
      <xdr:spPr bwMode="auto">
        <a:xfrm>
          <a:off x="3829050" y="64608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208</xdr:row>
      <xdr:rowOff>0</xdr:rowOff>
    </xdr:from>
    <xdr:ext cx="85725" cy="150329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3DD99EDD-5EBF-4B2C-BED8-03334374FEA8}"/>
            </a:ext>
          </a:extLst>
        </xdr:cNvPr>
        <xdr:cNvSpPr txBox="1">
          <a:spLocks noChangeArrowheads="1"/>
        </xdr:cNvSpPr>
      </xdr:nvSpPr>
      <xdr:spPr bwMode="auto">
        <a:xfrm>
          <a:off x="314325" y="61369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FC7F90E8-52CE-4323-8997-0D2FD935D3E9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070D4EC3-085D-443F-8693-7E306C1353B3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208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7F467797-DBB9-4AF6-8E7F-ECA9344BA82D}"/>
            </a:ext>
          </a:extLst>
        </xdr:cNvPr>
        <xdr:cNvSpPr txBox="1">
          <a:spLocks noChangeArrowheads="1"/>
        </xdr:cNvSpPr>
      </xdr:nvSpPr>
      <xdr:spPr bwMode="auto">
        <a:xfrm>
          <a:off x="1800225" y="63246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854499E6-DA79-47BC-9489-B015F6818262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BE704672-7DBB-4C3A-A462-5F3792283B08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51F49EF6-5780-45EA-A69C-2DFBF87454E3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767E0416-C129-408A-9B84-7EAB329ACE47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6D7330B5-D29E-47BF-A746-2BAAC30AF980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B7686E02-F200-4125-92B9-EA50F8883F19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37F2B04-721D-498F-A78A-E4B5F908AB24}"/>
            </a:ext>
          </a:extLst>
        </xdr:cNvPr>
        <xdr:cNvSpPr txBox="1">
          <a:spLocks noChangeArrowheads="1"/>
        </xdr:cNvSpPr>
      </xdr:nvSpPr>
      <xdr:spPr bwMode="auto">
        <a:xfrm>
          <a:off x="260032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D0CD180F-10A1-4793-B228-EF5D63CB7062}"/>
            </a:ext>
          </a:extLst>
        </xdr:cNvPr>
        <xdr:cNvSpPr txBox="1">
          <a:spLocks noChangeArrowheads="1"/>
        </xdr:cNvSpPr>
      </xdr:nvSpPr>
      <xdr:spPr bwMode="auto">
        <a:xfrm>
          <a:off x="260032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95C59D06-F569-45D4-90A3-8D659B76DA0B}"/>
            </a:ext>
          </a:extLst>
        </xdr:cNvPr>
        <xdr:cNvSpPr txBox="1">
          <a:spLocks noChangeArrowheads="1"/>
        </xdr:cNvSpPr>
      </xdr:nvSpPr>
      <xdr:spPr bwMode="auto">
        <a:xfrm>
          <a:off x="12096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208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E9396709-6D2F-495F-96DA-DA2B1AC13E04}"/>
            </a:ext>
          </a:extLst>
        </xdr:cNvPr>
        <xdr:cNvSpPr txBox="1">
          <a:spLocks noChangeArrowheads="1"/>
        </xdr:cNvSpPr>
      </xdr:nvSpPr>
      <xdr:spPr bwMode="auto">
        <a:xfrm>
          <a:off x="2124075" y="63198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095CE3FF-F816-4384-BFAB-783F1D820CE8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143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30360F94-3A2D-44C4-BC6B-CC629B7C14BF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208</xdr:row>
      <xdr:rowOff>0</xdr:rowOff>
    </xdr:from>
    <xdr:ext cx="85725" cy="81915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73592FAC-AA1F-44EE-AB2D-047F651C9790}"/>
            </a:ext>
          </a:extLst>
        </xdr:cNvPr>
        <xdr:cNvSpPr txBox="1">
          <a:spLocks noChangeArrowheads="1"/>
        </xdr:cNvSpPr>
      </xdr:nvSpPr>
      <xdr:spPr bwMode="auto">
        <a:xfrm>
          <a:off x="1800225" y="64655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81915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B98062A4-8B36-432D-9A44-CC2B49D5A32A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FC41AF4-A4DF-4CC1-AAC2-6E5FA853AC5D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CC3EF8D4-1F96-420F-9C06-F431102FB90E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1019175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0C0A7E10-81D6-4A5C-BF4A-80B4667811DF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5C6FC31B-B0F6-4244-8156-54DCC5AF4FD0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9251A531-6C0C-452F-9886-B5C923E0504A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FD56E7E8-9F22-4623-BE61-6196EF616F24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208</xdr:row>
      <xdr:rowOff>0</xdr:rowOff>
    </xdr:from>
    <xdr:ext cx="85725" cy="676274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98A7F97E-F62D-4DC6-AC37-FCFB54732C95}"/>
            </a:ext>
          </a:extLst>
        </xdr:cNvPr>
        <xdr:cNvSpPr txBox="1">
          <a:spLocks noChangeArrowheads="1"/>
        </xdr:cNvSpPr>
      </xdr:nvSpPr>
      <xdr:spPr bwMode="auto">
        <a:xfrm>
          <a:off x="260032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208</xdr:row>
      <xdr:rowOff>0</xdr:rowOff>
    </xdr:from>
    <xdr:ext cx="85725" cy="676274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BA8A4176-2C38-49BD-8B9B-E3CCAD60DCBA}"/>
            </a:ext>
          </a:extLst>
        </xdr:cNvPr>
        <xdr:cNvSpPr txBox="1">
          <a:spLocks noChangeArrowheads="1"/>
        </xdr:cNvSpPr>
      </xdr:nvSpPr>
      <xdr:spPr bwMode="auto">
        <a:xfrm>
          <a:off x="120967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208</xdr:row>
      <xdr:rowOff>0</xdr:rowOff>
    </xdr:from>
    <xdr:ext cx="85725" cy="676274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1FE3B1ED-587B-4089-AC6C-BD93A6A36B8F}"/>
            </a:ext>
          </a:extLst>
        </xdr:cNvPr>
        <xdr:cNvSpPr txBox="1">
          <a:spLocks noChangeArrowheads="1"/>
        </xdr:cNvSpPr>
      </xdr:nvSpPr>
      <xdr:spPr bwMode="auto">
        <a:xfrm>
          <a:off x="2124075" y="64608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208</xdr:row>
      <xdr:rowOff>0</xdr:rowOff>
    </xdr:from>
    <xdr:ext cx="85725" cy="676274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D4BFEAD0-5A90-44FC-AF6E-9D3C0E108169}"/>
            </a:ext>
          </a:extLst>
        </xdr:cNvPr>
        <xdr:cNvSpPr txBox="1">
          <a:spLocks noChangeArrowheads="1"/>
        </xdr:cNvSpPr>
      </xdr:nvSpPr>
      <xdr:spPr bwMode="auto">
        <a:xfrm>
          <a:off x="2190750" y="648938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1020</v>
      </c>
      <c r="B1" s="122" t="s">
        <v>1021</v>
      </c>
      <c r="C1" s="122" t="s">
        <v>1022</v>
      </c>
    </row>
    <row r="2" spans="1:3" ht="16.5" customHeight="1">
      <c r="A2" s="124">
        <v>1</v>
      </c>
      <c r="B2" s="125" t="s">
        <v>344</v>
      </c>
      <c r="C2" s="126" t="s">
        <v>345</v>
      </c>
    </row>
    <row r="3" spans="1:3" ht="16.5" customHeight="1">
      <c r="A3" s="124">
        <v>2</v>
      </c>
      <c r="B3" s="125" t="s">
        <v>346</v>
      </c>
      <c r="C3" s="126" t="s">
        <v>347</v>
      </c>
    </row>
    <row r="4" spans="1:3" ht="29.25" customHeight="1">
      <c r="A4" s="124">
        <v>3</v>
      </c>
      <c r="B4" s="125" t="s">
        <v>348</v>
      </c>
      <c r="C4" s="126" t="s">
        <v>349</v>
      </c>
    </row>
    <row r="5" spans="1:3" ht="16.5" customHeight="1">
      <c r="A5" s="124">
        <v>4</v>
      </c>
      <c r="B5" s="125" t="s">
        <v>350</v>
      </c>
      <c r="C5" s="126" t="s">
        <v>351</v>
      </c>
    </row>
    <row r="6" spans="1:3" ht="29.25" customHeight="1">
      <c r="A6" s="124">
        <v>5</v>
      </c>
      <c r="B6" s="125" t="s">
        <v>352</v>
      </c>
      <c r="C6" s="126" t="s">
        <v>353</v>
      </c>
    </row>
    <row r="7" spans="1:3" ht="29.25" customHeight="1">
      <c r="A7" s="124">
        <v>6</v>
      </c>
      <c r="B7" s="125" t="s">
        <v>354</v>
      </c>
      <c r="C7" s="126" t="s">
        <v>355</v>
      </c>
    </row>
    <row r="8" spans="1:3" ht="29.25" customHeight="1">
      <c r="A8" s="124">
        <v>7</v>
      </c>
      <c r="B8" s="125" t="s">
        <v>832</v>
      </c>
      <c r="C8" s="126" t="s">
        <v>356</v>
      </c>
    </row>
    <row r="9" spans="1:3" ht="29.25" customHeight="1">
      <c r="A9" s="124">
        <v>8</v>
      </c>
      <c r="B9" s="125" t="s">
        <v>357</v>
      </c>
      <c r="C9" s="126" t="s">
        <v>358</v>
      </c>
    </row>
    <row r="10" spans="1:3" ht="29.25" customHeight="1">
      <c r="A10" s="124">
        <v>9</v>
      </c>
      <c r="B10" s="125" t="s">
        <v>359</v>
      </c>
      <c r="C10" s="126" t="s">
        <v>360</v>
      </c>
    </row>
    <row r="11" spans="1:3" ht="29.25" customHeight="1">
      <c r="A11" s="124">
        <v>10</v>
      </c>
      <c r="B11" s="125" t="s">
        <v>361</v>
      </c>
      <c r="C11" s="126" t="s">
        <v>362</v>
      </c>
    </row>
    <row r="12" spans="1:3" ht="28.5" customHeight="1">
      <c r="A12" s="124">
        <v>11</v>
      </c>
      <c r="B12" s="125" t="s">
        <v>833</v>
      </c>
      <c r="C12" s="126" t="s">
        <v>363</v>
      </c>
    </row>
    <row r="13" spans="1:3" ht="29.25" customHeight="1">
      <c r="A13" s="124">
        <v>12</v>
      </c>
      <c r="B13" s="125" t="s">
        <v>364</v>
      </c>
      <c r="C13" s="126" t="s">
        <v>365</v>
      </c>
    </row>
    <row r="14" spans="1:3" ht="29.25" customHeight="1">
      <c r="A14" s="124">
        <v>13</v>
      </c>
      <c r="B14" s="125" t="s">
        <v>366</v>
      </c>
      <c r="C14" s="126" t="s">
        <v>367</v>
      </c>
    </row>
    <row r="15" spans="1:3" ht="29.25" customHeight="1">
      <c r="A15" s="124">
        <v>14</v>
      </c>
      <c r="B15" s="125" t="s">
        <v>368</v>
      </c>
      <c r="C15" s="126" t="s">
        <v>369</v>
      </c>
    </row>
    <row r="16" spans="1:3" ht="39.75" customHeight="1">
      <c r="A16" s="124">
        <v>15</v>
      </c>
      <c r="B16" s="125" t="s">
        <v>370</v>
      </c>
      <c r="C16" s="126" t="s">
        <v>371</v>
      </c>
    </row>
    <row r="17" spans="1:3" ht="29.25" customHeight="1">
      <c r="A17" s="124">
        <v>16</v>
      </c>
      <c r="B17" s="125" t="s">
        <v>372</v>
      </c>
      <c r="C17" s="126" t="s">
        <v>373</v>
      </c>
    </row>
    <row r="18" spans="1:3" ht="29.25" customHeight="1">
      <c r="A18" s="124">
        <v>17</v>
      </c>
      <c r="B18" s="125" t="s">
        <v>374</v>
      </c>
      <c r="C18" s="126" t="s">
        <v>375</v>
      </c>
    </row>
    <row r="19" spans="1:3" ht="29.25" customHeight="1">
      <c r="A19" s="124">
        <v>18</v>
      </c>
      <c r="B19" s="125" t="s">
        <v>376</v>
      </c>
      <c r="C19" s="126" t="s">
        <v>377</v>
      </c>
    </row>
    <row r="20" spans="1:3" ht="29.25" customHeight="1">
      <c r="A20" s="124">
        <v>19</v>
      </c>
      <c r="B20" s="125" t="s">
        <v>378</v>
      </c>
      <c r="C20" s="126" t="s">
        <v>379</v>
      </c>
    </row>
    <row r="21" spans="1:3" ht="29.25" customHeight="1">
      <c r="A21" s="124">
        <v>20</v>
      </c>
      <c r="B21" s="125" t="s">
        <v>380</v>
      </c>
      <c r="C21" s="126" t="s">
        <v>381</v>
      </c>
    </row>
    <row r="22" spans="1:3" ht="29.25" customHeight="1">
      <c r="A22" s="124">
        <v>21</v>
      </c>
      <c r="B22" s="125" t="s">
        <v>382</v>
      </c>
      <c r="C22" s="126" t="s">
        <v>383</v>
      </c>
    </row>
    <row r="23" spans="1:3" ht="29.25" customHeight="1">
      <c r="A23" s="124">
        <v>22</v>
      </c>
      <c r="B23" s="125" t="s">
        <v>834</v>
      </c>
      <c r="C23" s="126" t="s">
        <v>384</v>
      </c>
    </row>
    <row r="24" spans="1:3" ht="16.5" customHeight="1">
      <c r="A24" s="124">
        <v>23</v>
      </c>
      <c r="B24" s="125" t="s">
        <v>385</v>
      </c>
      <c r="C24" s="126" t="s">
        <v>386</v>
      </c>
    </row>
    <row r="25" spans="1:3" ht="16.5" customHeight="1">
      <c r="A25" s="124">
        <v>24</v>
      </c>
      <c r="B25" s="125" t="s">
        <v>387</v>
      </c>
      <c r="C25" s="126" t="s">
        <v>388</v>
      </c>
    </row>
    <row r="26" spans="1:3" ht="16.5" customHeight="1">
      <c r="A26" s="124">
        <v>25</v>
      </c>
      <c r="B26" s="125" t="s">
        <v>389</v>
      </c>
      <c r="C26" s="126" t="s">
        <v>390</v>
      </c>
    </row>
    <row r="27" spans="1:3" ht="16.5" customHeight="1">
      <c r="A27" s="124">
        <v>26</v>
      </c>
      <c r="B27" s="125" t="s">
        <v>391</v>
      </c>
      <c r="C27" s="126" t="s">
        <v>392</v>
      </c>
    </row>
    <row r="28" spans="1:3" ht="16.5" customHeight="1">
      <c r="A28" s="124">
        <v>27</v>
      </c>
      <c r="B28" s="125" t="s">
        <v>393</v>
      </c>
      <c r="C28" s="126" t="s">
        <v>394</v>
      </c>
    </row>
    <row r="29" spans="1:3" ht="16.5" customHeight="1">
      <c r="A29" s="124">
        <v>28</v>
      </c>
      <c r="B29" s="125" t="s">
        <v>395</v>
      </c>
      <c r="C29" s="126" t="s">
        <v>396</v>
      </c>
    </row>
    <row r="30" spans="1:3" ht="16.5" customHeight="1">
      <c r="A30" s="124">
        <v>29</v>
      </c>
      <c r="B30" s="125" t="s">
        <v>397</v>
      </c>
      <c r="C30" s="126" t="s">
        <v>398</v>
      </c>
    </row>
    <row r="31" spans="1:3" ht="16.5" customHeight="1">
      <c r="A31" s="124">
        <v>30</v>
      </c>
      <c r="B31" s="125" t="s">
        <v>399</v>
      </c>
      <c r="C31" s="126" t="s">
        <v>400</v>
      </c>
    </row>
    <row r="32" spans="1:3" ht="16.5" customHeight="1">
      <c r="A32" s="124">
        <v>31</v>
      </c>
      <c r="B32" s="125" t="s">
        <v>401</v>
      </c>
      <c r="C32" s="126" t="s">
        <v>402</v>
      </c>
    </row>
    <row r="33" spans="1:3" ht="16.5" customHeight="1">
      <c r="A33" s="124">
        <v>32</v>
      </c>
      <c r="B33" s="125" t="s">
        <v>403</v>
      </c>
      <c r="C33" s="126" t="s">
        <v>404</v>
      </c>
    </row>
    <row r="34" spans="1:3" ht="16.5" customHeight="1">
      <c r="A34" s="124">
        <v>33</v>
      </c>
      <c r="B34" s="125" t="s">
        <v>405</v>
      </c>
      <c r="C34" s="126" t="s">
        <v>406</v>
      </c>
    </row>
    <row r="35" spans="1:3" ht="16.5" customHeight="1">
      <c r="A35" s="124">
        <v>34</v>
      </c>
      <c r="B35" s="125" t="s">
        <v>835</v>
      </c>
      <c r="C35" s="126" t="s">
        <v>407</v>
      </c>
    </row>
    <row r="36" spans="1:3" ht="16.5" customHeight="1">
      <c r="A36" s="124">
        <v>35</v>
      </c>
      <c r="B36" s="125" t="s">
        <v>408</v>
      </c>
      <c r="C36" s="126" t="s">
        <v>409</v>
      </c>
    </row>
    <row r="37" spans="1:3" ht="16.5" customHeight="1">
      <c r="A37" s="124">
        <v>36</v>
      </c>
      <c r="B37" s="125" t="s">
        <v>410</v>
      </c>
      <c r="C37" s="126" t="s">
        <v>411</v>
      </c>
    </row>
    <row r="38" spans="1:3" ht="29.25" customHeight="1">
      <c r="A38" s="124">
        <v>37</v>
      </c>
      <c r="B38" s="125" t="s">
        <v>412</v>
      </c>
      <c r="C38" s="126" t="s">
        <v>413</v>
      </c>
    </row>
    <row r="39" spans="1:3" ht="29.25" customHeight="1">
      <c r="A39" s="124">
        <v>38</v>
      </c>
      <c r="B39" s="125" t="s">
        <v>414</v>
      </c>
      <c r="C39" s="126" t="s">
        <v>415</v>
      </c>
    </row>
    <row r="40" spans="1:3" ht="29.25" customHeight="1">
      <c r="A40" s="124">
        <v>39</v>
      </c>
      <c r="B40" s="125" t="s">
        <v>416</v>
      </c>
      <c r="C40" s="126" t="s">
        <v>417</v>
      </c>
    </row>
    <row r="41" spans="1:3" ht="29.25" customHeight="1">
      <c r="A41" s="124">
        <v>40</v>
      </c>
      <c r="B41" s="125" t="s">
        <v>418</v>
      </c>
      <c r="C41" s="126" t="s">
        <v>419</v>
      </c>
    </row>
    <row r="42" spans="1:3" ht="29.25" customHeight="1">
      <c r="A42" s="124">
        <v>41</v>
      </c>
      <c r="B42" s="125" t="s">
        <v>420</v>
      </c>
      <c r="C42" s="126" t="s">
        <v>421</v>
      </c>
    </row>
    <row r="43" spans="1:3" ht="29.25" customHeight="1">
      <c r="A43" s="124">
        <v>42</v>
      </c>
      <c r="B43" s="125" t="s">
        <v>422</v>
      </c>
      <c r="C43" s="126" t="s">
        <v>423</v>
      </c>
    </row>
    <row r="44" spans="1:3" ht="16.5" customHeight="1">
      <c r="A44" s="124">
        <v>43</v>
      </c>
      <c r="B44" s="125" t="s">
        <v>424</v>
      </c>
      <c r="C44" s="126" t="s">
        <v>425</v>
      </c>
    </row>
    <row r="45" spans="1:3" ht="16.5" customHeight="1">
      <c r="A45" s="124">
        <v>44</v>
      </c>
      <c r="B45" s="125" t="s">
        <v>426</v>
      </c>
      <c r="C45" s="126" t="s">
        <v>427</v>
      </c>
    </row>
    <row r="46" spans="1:3" ht="29.25" customHeight="1">
      <c r="A46" s="124">
        <v>45</v>
      </c>
      <c r="B46" s="125" t="s">
        <v>428</v>
      </c>
      <c r="C46" s="126" t="s">
        <v>429</v>
      </c>
    </row>
    <row r="47" spans="1:3" ht="29.25" customHeight="1">
      <c r="A47" s="124">
        <v>46</v>
      </c>
      <c r="B47" s="125" t="s">
        <v>430</v>
      </c>
      <c r="C47" s="126" t="s">
        <v>431</v>
      </c>
    </row>
    <row r="48" spans="1:3" ht="16.5" customHeight="1">
      <c r="A48" s="124">
        <v>47</v>
      </c>
      <c r="B48" s="125" t="s">
        <v>432</v>
      </c>
      <c r="C48" s="126" t="s">
        <v>433</v>
      </c>
    </row>
    <row r="49" spans="1:4" ht="29.25" customHeight="1">
      <c r="A49" s="124">
        <v>48</v>
      </c>
      <c r="B49" s="125" t="s">
        <v>434</v>
      </c>
      <c r="C49" s="126" t="s">
        <v>435</v>
      </c>
    </row>
    <row r="50" spans="1:4" ht="29.25" customHeight="1">
      <c r="A50" s="124">
        <v>49</v>
      </c>
      <c r="B50" s="125" t="s">
        <v>436</v>
      </c>
      <c r="C50" s="126" t="s">
        <v>437</v>
      </c>
    </row>
    <row r="51" spans="1:4" ht="29.25" customHeight="1">
      <c r="A51" s="124">
        <v>50</v>
      </c>
      <c r="B51" s="125" t="s">
        <v>438</v>
      </c>
      <c r="C51" s="126" t="s">
        <v>439</v>
      </c>
      <c r="D51" s="123" t="s">
        <v>1023</v>
      </c>
    </row>
    <row r="52" spans="1:4" ht="29.25" customHeight="1">
      <c r="A52" s="124">
        <v>51</v>
      </c>
      <c r="B52" s="125" t="s">
        <v>440</v>
      </c>
      <c r="C52" s="126" t="s">
        <v>441</v>
      </c>
    </row>
    <row r="53" spans="1:4" ht="29.25" customHeight="1">
      <c r="A53" s="124">
        <v>52</v>
      </c>
      <c r="B53" s="125" t="s">
        <v>442</v>
      </c>
      <c r="C53" s="126" t="s">
        <v>443</v>
      </c>
    </row>
    <row r="54" spans="1:4" ht="29.25" customHeight="1">
      <c r="A54" s="124">
        <v>53</v>
      </c>
      <c r="B54" s="125" t="s">
        <v>444</v>
      </c>
      <c r="C54" s="126" t="s">
        <v>445</v>
      </c>
    </row>
    <row r="55" spans="1:4" ht="29.25" customHeight="1">
      <c r="A55" s="124">
        <v>54</v>
      </c>
      <c r="B55" s="125" t="s">
        <v>446</v>
      </c>
      <c r="C55" s="126" t="s">
        <v>447</v>
      </c>
    </row>
    <row r="56" spans="1:4" ht="16.5" customHeight="1">
      <c r="A56" s="124">
        <v>55</v>
      </c>
      <c r="B56" s="125" t="s">
        <v>448</v>
      </c>
      <c r="C56" s="126" t="s">
        <v>449</v>
      </c>
    </row>
    <row r="57" spans="1:4" ht="16.5" customHeight="1">
      <c r="A57" s="124">
        <v>56</v>
      </c>
      <c r="B57" s="125" t="s">
        <v>450</v>
      </c>
      <c r="C57" s="126" t="s">
        <v>451</v>
      </c>
    </row>
    <row r="58" spans="1:4" ht="16.5" customHeight="1">
      <c r="A58" s="124">
        <v>57</v>
      </c>
      <c r="B58" s="125" t="s">
        <v>452</v>
      </c>
      <c r="C58" s="126" t="s">
        <v>453</v>
      </c>
    </row>
    <row r="59" spans="1:4" ht="16.5" customHeight="1">
      <c r="A59" s="124">
        <v>58</v>
      </c>
      <c r="B59" s="125" t="s">
        <v>454</v>
      </c>
      <c r="C59" s="126" t="s">
        <v>455</v>
      </c>
    </row>
    <row r="60" spans="1:4" ht="16.5" customHeight="1">
      <c r="A60" s="124">
        <v>59</v>
      </c>
      <c r="B60" s="125" t="s">
        <v>456</v>
      </c>
      <c r="C60" s="126" t="s">
        <v>457</v>
      </c>
    </row>
    <row r="61" spans="1:4" ht="16.5" customHeight="1">
      <c r="A61" s="124">
        <v>60</v>
      </c>
      <c r="B61" s="125" t="s">
        <v>458</v>
      </c>
      <c r="C61" s="126" t="s">
        <v>459</v>
      </c>
    </row>
    <row r="62" spans="1:4" ht="16.5" customHeight="1">
      <c r="A62" s="124">
        <v>61</v>
      </c>
      <c r="B62" s="125" t="s">
        <v>460</v>
      </c>
      <c r="C62" s="126" t="s">
        <v>461</v>
      </c>
    </row>
    <row r="63" spans="1:4" ht="16.5" customHeight="1">
      <c r="A63" s="124">
        <v>62</v>
      </c>
      <c r="B63" s="125" t="s">
        <v>462</v>
      </c>
      <c r="C63" s="126" t="s">
        <v>463</v>
      </c>
    </row>
    <row r="64" spans="1:4" ht="29.25" customHeight="1">
      <c r="A64" s="124">
        <v>63</v>
      </c>
      <c r="B64" s="125" t="s">
        <v>464</v>
      </c>
      <c r="C64" s="126" t="s">
        <v>465</v>
      </c>
    </row>
    <row r="65" spans="1:3" ht="29.25" customHeight="1">
      <c r="A65" s="124">
        <v>64</v>
      </c>
      <c r="B65" s="125" t="s">
        <v>466</v>
      </c>
      <c r="C65" s="126" t="s">
        <v>467</v>
      </c>
    </row>
    <row r="66" spans="1:3" ht="29.25" customHeight="1">
      <c r="A66" s="124">
        <v>65</v>
      </c>
      <c r="B66" s="125" t="s">
        <v>468</v>
      </c>
      <c r="C66" s="126" t="s">
        <v>469</v>
      </c>
    </row>
    <row r="67" spans="1:3" ht="29.25" customHeight="1">
      <c r="A67" s="124">
        <v>66</v>
      </c>
      <c r="B67" s="125" t="s">
        <v>470</v>
      </c>
      <c r="C67" s="126" t="s">
        <v>471</v>
      </c>
    </row>
    <row r="68" spans="1:3" ht="16.5" customHeight="1">
      <c r="A68" s="124">
        <v>67</v>
      </c>
      <c r="B68" s="125" t="s">
        <v>472</v>
      </c>
      <c r="C68" s="126" t="s">
        <v>473</v>
      </c>
    </row>
    <row r="69" spans="1:3" ht="29.25" customHeight="1">
      <c r="A69" s="124">
        <v>68</v>
      </c>
      <c r="B69" s="125" t="s">
        <v>474</v>
      </c>
      <c r="C69" s="126" t="s">
        <v>475</v>
      </c>
    </row>
    <row r="70" spans="1:3" ht="29.25" customHeight="1">
      <c r="A70" s="124">
        <v>69</v>
      </c>
      <c r="B70" s="125" t="s">
        <v>476</v>
      </c>
      <c r="C70" s="126" t="s">
        <v>477</v>
      </c>
    </row>
    <row r="71" spans="1:3" ht="29.25" customHeight="1">
      <c r="A71" s="124">
        <v>70</v>
      </c>
      <c r="B71" s="125" t="s">
        <v>478</v>
      </c>
      <c r="C71" s="126" t="s">
        <v>479</v>
      </c>
    </row>
    <row r="72" spans="1:3" ht="29.25" customHeight="1">
      <c r="A72" s="124">
        <v>71</v>
      </c>
      <c r="B72" s="125" t="s">
        <v>480</v>
      </c>
      <c r="C72" s="126" t="s">
        <v>481</v>
      </c>
    </row>
    <row r="73" spans="1:3" ht="29.25" customHeight="1">
      <c r="A73" s="124">
        <v>72</v>
      </c>
      <c r="B73" s="125" t="s">
        <v>482</v>
      </c>
      <c r="C73" s="126" t="s">
        <v>483</v>
      </c>
    </row>
    <row r="74" spans="1:3" ht="29.25" customHeight="1">
      <c r="A74" s="124">
        <v>73</v>
      </c>
      <c r="B74" s="125" t="s">
        <v>484</v>
      </c>
      <c r="C74" s="126" t="s">
        <v>485</v>
      </c>
    </row>
    <row r="75" spans="1:3" ht="29.25" customHeight="1">
      <c r="A75" s="124">
        <v>74</v>
      </c>
      <c r="B75" s="125" t="s">
        <v>486</v>
      </c>
      <c r="C75" s="126" t="s">
        <v>487</v>
      </c>
    </row>
    <row r="76" spans="1:3" ht="29.25" customHeight="1">
      <c r="A76" s="124">
        <v>75</v>
      </c>
      <c r="B76" s="125" t="s">
        <v>488</v>
      </c>
      <c r="C76" s="126" t="s">
        <v>489</v>
      </c>
    </row>
    <row r="77" spans="1:3" ht="29.25" customHeight="1">
      <c r="A77" s="124">
        <v>76</v>
      </c>
      <c r="B77" s="125" t="s">
        <v>490</v>
      </c>
      <c r="C77" s="126" t="s">
        <v>491</v>
      </c>
    </row>
    <row r="78" spans="1:3" ht="29.25" customHeight="1">
      <c r="A78" s="124">
        <v>77</v>
      </c>
      <c r="B78" s="125" t="s">
        <v>492</v>
      </c>
      <c r="C78" s="126" t="s">
        <v>493</v>
      </c>
    </row>
    <row r="79" spans="1:3" ht="29.25" customHeight="1">
      <c r="A79" s="124">
        <v>78</v>
      </c>
      <c r="B79" s="125" t="s">
        <v>494</v>
      </c>
      <c r="C79" s="126" t="s">
        <v>495</v>
      </c>
    </row>
    <row r="80" spans="1:3" ht="29.25" customHeight="1">
      <c r="A80" s="124">
        <v>79</v>
      </c>
      <c r="B80" s="125" t="s">
        <v>496</v>
      </c>
      <c r="C80" s="126" t="s">
        <v>497</v>
      </c>
    </row>
    <row r="81" spans="1:3" ht="29.25" customHeight="1">
      <c r="A81" s="124">
        <v>80</v>
      </c>
      <c r="B81" s="125" t="s">
        <v>498</v>
      </c>
      <c r="C81" s="126" t="s">
        <v>499</v>
      </c>
    </row>
    <row r="82" spans="1:3" ht="29.25" customHeight="1">
      <c r="A82" s="124">
        <v>81</v>
      </c>
      <c r="B82" s="125" t="s">
        <v>500</v>
      </c>
      <c r="C82" s="126" t="s">
        <v>501</v>
      </c>
    </row>
    <row r="83" spans="1:3" ht="29.25" customHeight="1">
      <c r="A83" s="124">
        <v>82</v>
      </c>
      <c r="B83" s="125" t="s">
        <v>502</v>
      </c>
      <c r="C83" s="126" t="s">
        <v>503</v>
      </c>
    </row>
    <row r="84" spans="1:3" ht="29.25" customHeight="1">
      <c r="A84" s="124">
        <v>83</v>
      </c>
      <c r="B84" s="125" t="s">
        <v>504</v>
      </c>
      <c r="C84" s="126" t="s">
        <v>505</v>
      </c>
    </row>
    <row r="85" spans="1:3" ht="29.25" customHeight="1">
      <c r="A85" s="124">
        <v>84</v>
      </c>
      <c r="B85" s="125" t="s">
        <v>506</v>
      </c>
      <c r="C85" s="126" t="s">
        <v>507</v>
      </c>
    </row>
    <row r="86" spans="1:3" ht="29.25" customHeight="1">
      <c r="A86" s="124">
        <v>85</v>
      </c>
      <c r="B86" s="125" t="s">
        <v>508</v>
      </c>
      <c r="C86" s="126" t="s">
        <v>509</v>
      </c>
    </row>
    <row r="87" spans="1:3" ht="29.25" customHeight="1">
      <c r="A87" s="124">
        <v>86</v>
      </c>
      <c r="B87" s="125" t="s">
        <v>510</v>
      </c>
      <c r="C87" s="126" t="s">
        <v>511</v>
      </c>
    </row>
    <row r="88" spans="1:3" ht="29.25" customHeight="1">
      <c r="A88" s="124">
        <v>87</v>
      </c>
      <c r="B88" s="125" t="s">
        <v>512</v>
      </c>
      <c r="C88" s="126" t="s">
        <v>513</v>
      </c>
    </row>
    <row r="89" spans="1:3" ht="29.25" customHeight="1">
      <c r="A89" s="124">
        <v>88</v>
      </c>
      <c r="B89" s="125" t="s">
        <v>514</v>
      </c>
      <c r="C89" s="126" t="s">
        <v>515</v>
      </c>
    </row>
    <row r="90" spans="1:3" ht="29.25" customHeight="1">
      <c r="A90" s="124">
        <v>89</v>
      </c>
      <c r="B90" s="125" t="s">
        <v>516</v>
      </c>
      <c r="C90" s="126" t="s">
        <v>517</v>
      </c>
    </row>
    <row r="91" spans="1:3" ht="29.25" customHeight="1">
      <c r="A91" s="124">
        <v>90</v>
      </c>
      <c r="B91" s="125" t="s">
        <v>518</v>
      </c>
      <c r="C91" s="126" t="s">
        <v>519</v>
      </c>
    </row>
    <row r="92" spans="1:3" ht="29.25" customHeight="1">
      <c r="A92" s="124">
        <v>91</v>
      </c>
      <c r="B92" s="125" t="s">
        <v>520</v>
      </c>
      <c r="C92" s="126" t="s">
        <v>521</v>
      </c>
    </row>
    <row r="93" spans="1:3" ht="29.25" customHeight="1">
      <c r="A93" s="124">
        <v>92</v>
      </c>
      <c r="B93" s="125" t="s">
        <v>522</v>
      </c>
      <c r="C93" s="126" t="s">
        <v>523</v>
      </c>
    </row>
    <row r="94" spans="1:3" ht="29.25" customHeight="1">
      <c r="A94" s="124">
        <v>93</v>
      </c>
      <c r="B94" s="125" t="s">
        <v>524</v>
      </c>
      <c r="C94" s="126" t="s">
        <v>525</v>
      </c>
    </row>
    <row r="95" spans="1:3" ht="29.25" customHeight="1">
      <c r="A95" s="124">
        <v>94</v>
      </c>
      <c r="B95" s="125" t="s">
        <v>526</v>
      </c>
      <c r="C95" s="126" t="s">
        <v>527</v>
      </c>
    </row>
    <row r="96" spans="1:3" ht="29.25" customHeight="1">
      <c r="A96" s="124">
        <v>95</v>
      </c>
      <c r="B96" s="125" t="s">
        <v>528</v>
      </c>
      <c r="C96" s="126" t="s">
        <v>529</v>
      </c>
    </row>
    <row r="97" spans="1:3" ht="29.25" customHeight="1">
      <c r="A97" s="124">
        <v>96</v>
      </c>
      <c r="B97" s="125" t="s">
        <v>530</v>
      </c>
      <c r="C97" s="126" t="s">
        <v>531</v>
      </c>
    </row>
    <row r="98" spans="1:3" ht="29.25" customHeight="1">
      <c r="A98" s="124">
        <v>97</v>
      </c>
      <c r="B98" s="125" t="s">
        <v>532</v>
      </c>
      <c r="C98" s="126" t="s">
        <v>533</v>
      </c>
    </row>
    <row r="99" spans="1:3" ht="29.25" customHeight="1">
      <c r="A99" s="124">
        <v>98</v>
      </c>
      <c r="B99" s="125" t="s">
        <v>534</v>
      </c>
      <c r="C99" s="126" t="s">
        <v>535</v>
      </c>
    </row>
    <row r="100" spans="1:3" ht="29.25" customHeight="1">
      <c r="A100" s="124">
        <v>99</v>
      </c>
      <c r="B100" s="125" t="s">
        <v>536</v>
      </c>
      <c r="C100" s="126" t="s">
        <v>537</v>
      </c>
    </row>
    <row r="101" spans="1:3" ht="29.25" customHeight="1">
      <c r="A101" s="124">
        <v>100</v>
      </c>
      <c r="B101" s="125" t="s">
        <v>538</v>
      </c>
      <c r="C101" s="126" t="s">
        <v>539</v>
      </c>
    </row>
    <row r="102" spans="1:3" ht="29.25" customHeight="1">
      <c r="A102" s="124">
        <v>101</v>
      </c>
      <c r="B102" s="125" t="s">
        <v>540</v>
      </c>
      <c r="C102" s="126" t="s">
        <v>541</v>
      </c>
    </row>
    <row r="103" spans="1:3" ht="29.25" customHeight="1">
      <c r="A103" s="124">
        <v>102</v>
      </c>
      <c r="B103" s="125" t="s">
        <v>542</v>
      </c>
      <c r="C103" s="126" t="s">
        <v>543</v>
      </c>
    </row>
    <row r="104" spans="1:3" ht="29.25" customHeight="1">
      <c r="A104" s="124">
        <v>103</v>
      </c>
      <c r="B104" s="125" t="s">
        <v>544</v>
      </c>
      <c r="C104" s="126" t="s">
        <v>545</v>
      </c>
    </row>
    <row r="105" spans="1:3" ht="29.25" customHeight="1">
      <c r="A105" s="124">
        <v>104</v>
      </c>
      <c r="B105" s="125" t="s">
        <v>546</v>
      </c>
      <c r="C105" s="126" t="s">
        <v>547</v>
      </c>
    </row>
    <row r="106" spans="1:3" ht="29.25" customHeight="1">
      <c r="A106" s="124">
        <v>105</v>
      </c>
      <c r="B106" s="125" t="s">
        <v>548</v>
      </c>
      <c r="C106" s="126" t="s">
        <v>549</v>
      </c>
    </row>
    <row r="107" spans="1:3" ht="29.25" customHeight="1">
      <c r="A107" s="124">
        <v>106</v>
      </c>
      <c r="B107" s="125" t="s">
        <v>550</v>
      </c>
      <c r="C107" s="126" t="s">
        <v>551</v>
      </c>
    </row>
    <row r="108" spans="1:3" ht="29.25" customHeight="1">
      <c r="A108" s="124">
        <v>107</v>
      </c>
      <c r="B108" s="125" t="s">
        <v>552</v>
      </c>
      <c r="C108" s="126" t="s">
        <v>553</v>
      </c>
    </row>
    <row r="109" spans="1:3" ht="29.25" customHeight="1">
      <c r="A109" s="124">
        <v>108</v>
      </c>
      <c r="B109" s="125" t="s">
        <v>554</v>
      </c>
      <c r="C109" s="126" t="s">
        <v>555</v>
      </c>
    </row>
    <row r="110" spans="1:3" ht="29.25" customHeight="1">
      <c r="A110" s="124">
        <v>109</v>
      </c>
      <c r="B110" s="125" t="s">
        <v>556</v>
      </c>
      <c r="C110" s="126" t="s">
        <v>557</v>
      </c>
    </row>
    <row r="111" spans="1:3" ht="16.5" customHeight="1">
      <c r="A111" s="124">
        <v>110</v>
      </c>
      <c r="B111" s="125" t="s">
        <v>558</v>
      </c>
      <c r="C111" s="126" t="s">
        <v>559</v>
      </c>
    </row>
    <row r="112" spans="1:3" ht="16.5" customHeight="1">
      <c r="A112" s="124">
        <v>111</v>
      </c>
      <c r="B112" s="125" t="s">
        <v>560</v>
      </c>
      <c r="C112" s="126" t="s">
        <v>561</v>
      </c>
    </row>
    <row r="113" spans="1:3 16351:16355" ht="16.5" customHeight="1">
      <c r="A113" s="124">
        <v>112</v>
      </c>
      <c r="B113" s="125" t="s">
        <v>562</v>
      </c>
      <c r="C113" s="126" t="s">
        <v>563</v>
      </c>
    </row>
    <row r="114" spans="1:3 16351:16355" ht="16.5" customHeight="1">
      <c r="A114" s="124">
        <v>113</v>
      </c>
      <c r="B114" s="125" t="s">
        <v>564</v>
      </c>
      <c r="C114" s="126" t="s">
        <v>565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566</v>
      </c>
      <c r="C115" s="126" t="s">
        <v>567</v>
      </c>
    </row>
    <row r="116" spans="1:3 16351:16355" ht="16.5" customHeight="1">
      <c r="A116" s="124">
        <v>115</v>
      </c>
      <c r="B116" s="125" t="s">
        <v>568</v>
      </c>
      <c r="C116" s="126" t="s">
        <v>569</v>
      </c>
    </row>
    <row r="117" spans="1:3 16351:16355" ht="16.5" customHeight="1">
      <c r="A117" s="124">
        <v>116</v>
      </c>
      <c r="B117" s="125" t="s">
        <v>570</v>
      </c>
      <c r="C117" s="126" t="s">
        <v>571</v>
      </c>
    </row>
    <row r="118" spans="1:3 16351:16355" ht="16.5" customHeight="1">
      <c r="A118" s="124">
        <v>117</v>
      </c>
      <c r="B118" s="125" t="s">
        <v>572</v>
      </c>
      <c r="C118" s="126" t="s">
        <v>573</v>
      </c>
    </row>
    <row r="119" spans="1:3 16351:16355" ht="16.5" customHeight="1">
      <c r="A119" s="124">
        <v>118</v>
      </c>
      <c r="B119" s="125" t="s">
        <v>574</v>
      </c>
      <c r="C119" s="126" t="s">
        <v>575</v>
      </c>
    </row>
    <row r="120" spans="1:3 16351:16355" ht="16.5" customHeight="1">
      <c r="A120" s="124">
        <v>119</v>
      </c>
      <c r="B120" s="125" t="s">
        <v>576</v>
      </c>
      <c r="C120" s="126" t="s">
        <v>577</v>
      </c>
    </row>
    <row r="121" spans="1:3 16351:16355" ht="16.5" customHeight="1">
      <c r="A121" s="124">
        <v>120</v>
      </c>
      <c r="B121" s="125" t="s">
        <v>578</v>
      </c>
      <c r="C121" s="126" t="s">
        <v>1024</v>
      </c>
    </row>
    <row r="122" spans="1:3 16351:16355" ht="16.5" customHeight="1">
      <c r="A122" s="124">
        <v>121</v>
      </c>
      <c r="B122" s="125" t="s">
        <v>579</v>
      </c>
      <c r="C122" s="126" t="s">
        <v>580</v>
      </c>
    </row>
    <row r="123" spans="1:3 16351:16355" ht="16.5" customHeight="1">
      <c r="A123" s="124">
        <v>122</v>
      </c>
      <c r="B123" s="125" t="s">
        <v>581</v>
      </c>
      <c r="C123" s="126" t="s">
        <v>582</v>
      </c>
    </row>
    <row r="124" spans="1:3 16351:16355" ht="16.5" customHeight="1">
      <c r="A124" s="124">
        <v>123</v>
      </c>
      <c r="B124" s="125" t="s">
        <v>583</v>
      </c>
      <c r="C124" s="126" t="s">
        <v>584</v>
      </c>
    </row>
    <row r="125" spans="1:3 16351:16355" ht="16.5" customHeight="1">
      <c r="A125" s="124">
        <v>124</v>
      </c>
      <c r="B125" s="125" t="s">
        <v>585</v>
      </c>
      <c r="C125" s="126" t="s">
        <v>586</v>
      </c>
    </row>
    <row r="126" spans="1:3 16351:16355" ht="16.5" customHeight="1">
      <c r="A126" s="124">
        <v>125</v>
      </c>
      <c r="B126" s="125" t="s">
        <v>587</v>
      </c>
      <c r="C126" s="126" t="s">
        <v>588</v>
      </c>
    </row>
    <row r="127" spans="1:3 16351:16355" ht="16.5" customHeight="1">
      <c r="A127" s="124">
        <v>126</v>
      </c>
      <c r="B127" s="125" t="s">
        <v>589</v>
      </c>
      <c r="C127" s="126" t="s">
        <v>590</v>
      </c>
    </row>
    <row r="128" spans="1:3 16351:16355" ht="16.5" customHeight="1">
      <c r="A128" s="124">
        <v>127</v>
      </c>
      <c r="B128" s="125" t="s">
        <v>591</v>
      </c>
      <c r="C128" s="126" t="s">
        <v>592</v>
      </c>
    </row>
    <row r="129" spans="1:3" ht="16.5" customHeight="1">
      <c r="A129" s="124">
        <v>128</v>
      </c>
      <c r="B129" s="125" t="s">
        <v>593</v>
      </c>
      <c r="C129" s="126" t="s">
        <v>594</v>
      </c>
    </row>
    <row r="130" spans="1:3" ht="16.5" customHeight="1">
      <c r="A130" s="124">
        <v>129</v>
      </c>
      <c r="B130" s="125" t="s">
        <v>595</v>
      </c>
      <c r="C130" s="126" t="s">
        <v>596</v>
      </c>
    </row>
    <row r="131" spans="1:3" ht="16.5" customHeight="1">
      <c r="A131" s="124">
        <v>130</v>
      </c>
      <c r="B131" s="125" t="s">
        <v>836</v>
      </c>
      <c r="C131" s="126" t="s">
        <v>597</v>
      </c>
    </row>
    <row r="132" spans="1:3" ht="16.5" customHeight="1">
      <c r="A132" s="124">
        <v>131</v>
      </c>
      <c r="B132" s="125" t="s">
        <v>598</v>
      </c>
      <c r="C132" s="126" t="s">
        <v>599</v>
      </c>
    </row>
    <row r="133" spans="1:3" ht="16.5" customHeight="1">
      <c r="A133" s="124">
        <v>132</v>
      </c>
      <c r="B133" s="125" t="s">
        <v>600</v>
      </c>
      <c r="C133" s="126" t="s">
        <v>601</v>
      </c>
    </row>
    <row r="134" spans="1:3" ht="16.5" customHeight="1">
      <c r="A134" s="124">
        <v>133</v>
      </c>
      <c r="B134" s="125" t="s">
        <v>602</v>
      </c>
      <c r="C134" s="126" t="s">
        <v>603</v>
      </c>
    </row>
    <row r="135" spans="1:3" ht="16.5" customHeight="1">
      <c r="A135" s="124">
        <v>134</v>
      </c>
      <c r="B135" s="125" t="s">
        <v>604</v>
      </c>
      <c r="C135" s="126" t="s">
        <v>605</v>
      </c>
    </row>
    <row r="136" spans="1:3" ht="16.5" customHeight="1">
      <c r="A136" s="124">
        <v>135</v>
      </c>
      <c r="B136" s="125" t="s">
        <v>606</v>
      </c>
      <c r="C136" s="126" t="s">
        <v>607</v>
      </c>
    </row>
    <row r="137" spans="1:3" ht="16.5" customHeight="1">
      <c r="A137" s="124">
        <v>136</v>
      </c>
      <c r="B137" s="125" t="s">
        <v>608</v>
      </c>
      <c r="C137" s="126" t="s">
        <v>609</v>
      </c>
    </row>
    <row r="138" spans="1:3" ht="16.5" customHeight="1">
      <c r="A138" s="124">
        <v>137</v>
      </c>
      <c r="B138" s="125" t="s">
        <v>610</v>
      </c>
      <c r="C138" s="126" t="s">
        <v>611</v>
      </c>
    </row>
    <row r="139" spans="1:3" ht="29.25" customHeight="1">
      <c r="A139" s="124">
        <v>138</v>
      </c>
      <c r="B139" s="125" t="s">
        <v>612</v>
      </c>
      <c r="C139" s="126" t="s">
        <v>613</v>
      </c>
    </row>
    <row r="140" spans="1:3" ht="29.25" customHeight="1">
      <c r="A140" s="124">
        <v>139</v>
      </c>
      <c r="B140" s="125" t="s">
        <v>614</v>
      </c>
      <c r="C140" s="126" t="s">
        <v>615</v>
      </c>
    </row>
    <row r="141" spans="1:3" ht="29.25" customHeight="1">
      <c r="A141" s="124">
        <v>140</v>
      </c>
      <c r="B141" s="125" t="s">
        <v>837</v>
      </c>
      <c r="C141" s="126" t="s">
        <v>616</v>
      </c>
    </row>
    <row r="142" spans="1:3" ht="29.25" customHeight="1">
      <c r="A142" s="124">
        <v>141</v>
      </c>
      <c r="B142" s="125" t="s">
        <v>617</v>
      </c>
      <c r="C142" s="126" t="s">
        <v>618</v>
      </c>
    </row>
    <row r="143" spans="1:3" ht="29.25" customHeight="1">
      <c r="A143" s="124">
        <v>142</v>
      </c>
      <c r="B143" s="125" t="s">
        <v>619</v>
      </c>
      <c r="C143" s="126" t="s">
        <v>620</v>
      </c>
    </row>
    <row r="144" spans="1:3" ht="29.25" customHeight="1">
      <c r="A144" s="124">
        <v>143</v>
      </c>
      <c r="B144" s="125" t="s">
        <v>621</v>
      </c>
      <c r="C144" s="126" t="s">
        <v>622</v>
      </c>
    </row>
    <row r="145" spans="1:3" ht="29.25" customHeight="1">
      <c r="A145" s="124">
        <v>144</v>
      </c>
      <c r="B145" s="125" t="s">
        <v>623</v>
      </c>
      <c r="C145" s="126" t="s">
        <v>624</v>
      </c>
    </row>
    <row r="146" spans="1:3" ht="29.25" customHeight="1">
      <c r="A146" s="124">
        <v>145</v>
      </c>
      <c r="B146" s="125" t="s">
        <v>838</v>
      </c>
      <c r="C146" s="126" t="s">
        <v>625</v>
      </c>
    </row>
    <row r="147" spans="1:3" ht="29.25" customHeight="1">
      <c r="A147" s="124">
        <v>146</v>
      </c>
      <c r="B147" s="125" t="s">
        <v>626</v>
      </c>
      <c r="C147" s="126" t="s">
        <v>627</v>
      </c>
    </row>
    <row r="148" spans="1:3" ht="29.25" customHeight="1">
      <c r="A148" s="124">
        <v>147</v>
      </c>
      <c r="B148" s="125" t="s">
        <v>628</v>
      </c>
      <c r="C148" s="126" t="s">
        <v>629</v>
      </c>
    </row>
    <row r="149" spans="1:3" ht="29.25" customHeight="1">
      <c r="A149" s="124">
        <v>148</v>
      </c>
      <c r="B149" s="125" t="s">
        <v>630</v>
      </c>
      <c r="C149" s="126" t="s">
        <v>631</v>
      </c>
    </row>
    <row r="150" spans="1:3" ht="29.25" customHeight="1">
      <c r="A150" s="124">
        <v>149</v>
      </c>
      <c r="B150" s="125" t="s">
        <v>632</v>
      </c>
      <c r="C150" s="126" t="s">
        <v>633</v>
      </c>
    </row>
    <row r="151" spans="1:3" ht="29.25" customHeight="1">
      <c r="A151" s="124">
        <v>150</v>
      </c>
      <c r="B151" s="125" t="s">
        <v>634</v>
      </c>
      <c r="C151" s="126" t="s">
        <v>635</v>
      </c>
    </row>
    <row r="152" spans="1:3" ht="29.25" customHeight="1">
      <c r="A152" s="124">
        <v>151</v>
      </c>
      <c r="B152" s="125" t="s">
        <v>636</v>
      </c>
      <c r="C152" s="126" t="s">
        <v>637</v>
      </c>
    </row>
    <row r="153" spans="1:3" ht="29.25" customHeight="1">
      <c r="A153" s="124">
        <v>152</v>
      </c>
      <c r="B153" s="125" t="s">
        <v>638</v>
      </c>
      <c r="C153" s="126" t="s">
        <v>639</v>
      </c>
    </row>
    <row r="154" spans="1:3" ht="29.25" customHeight="1">
      <c r="A154" s="124">
        <v>153</v>
      </c>
      <c r="B154" s="125" t="s">
        <v>640</v>
      </c>
      <c r="C154" s="126" t="s">
        <v>641</v>
      </c>
    </row>
    <row r="155" spans="1:3" ht="29.25" customHeight="1">
      <c r="A155" s="124">
        <v>154</v>
      </c>
      <c r="B155" s="125" t="s">
        <v>642</v>
      </c>
      <c r="C155" s="126" t="s">
        <v>643</v>
      </c>
    </row>
    <row r="156" spans="1:3" ht="29.25" customHeight="1">
      <c r="A156" s="124">
        <v>155</v>
      </c>
      <c r="B156" s="125" t="s">
        <v>644</v>
      </c>
      <c r="C156" s="126" t="s">
        <v>645</v>
      </c>
    </row>
    <row r="157" spans="1:3" ht="29.25" customHeight="1">
      <c r="A157" s="124">
        <v>156</v>
      </c>
      <c r="B157" s="125" t="s">
        <v>646</v>
      </c>
      <c r="C157" s="126" t="s">
        <v>647</v>
      </c>
    </row>
    <row r="158" spans="1:3" ht="29.25" customHeight="1">
      <c r="A158" s="124">
        <v>157</v>
      </c>
      <c r="B158" s="125" t="s">
        <v>648</v>
      </c>
      <c r="C158" s="126" t="s">
        <v>649</v>
      </c>
    </row>
    <row r="159" spans="1:3" ht="29.25" customHeight="1">
      <c r="A159" s="124">
        <v>158</v>
      </c>
      <c r="B159" s="125" t="s">
        <v>650</v>
      </c>
      <c r="C159" s="126" t="s">
        <v>651</v>
      </c>
    </row>
    <row r="160" spans="1:3" ht="29.25" customHeight="1">
      <c r="A160" s="124">
        <v>159</v>
      </c>
      <c r="B160" s="125" t="s">
        <v>839</v>
      </c>
      <c r="C160" s="126" t="s">
        <v>652</v>
      </c>
    </row>
    <row r="161" spans="1:3" ht="29.25" customHeight="1">
      <c r="A161" s="124">
        <v>160</v>
      </c>
      <c r="B161" s="125" t="s">
        <v>653</v>
      </c>
      <c r="C161" s="126" t="s">
        <v>654</v>
      </c>
    </row>
    <row r="162" spans="1:3" ht="29.25" customHeight="1">
      <c r="A162" s="124">
        <v>161</v>
      </c>
      <c r="B162" s="125" t="s">
        <v>655</v>
      </c>
      <c r="C162" s="126" t="s">
        <v>656</v>
      </c>
    </row>
    <row r="163" spans="1:3" ht="29.25" customHeight="1">
      <c r="A163" s="124">
        <v>162</v>
      </c>
      <c r="B163" s="125" t="s">
        <v>657</v>
      </c>
      <c r="C163" s="126" t="s">
        <v>658</v>
      </c>
    </row>
    <row r="164" spans="1:3" ht="29.25" customHeight="1">
      <c r="A164" s="124">
        <v>163</v>
      </c>
      <c r="B164" s="125" t="s">
        <v>659</v>
      </c>
      <c r="C164" s="126" t="s">
        <v>660</v>
      </c>
    </row>
    <row r="165" spans="1:3" ht="29.25" customHeight="1">
      <c r="A165" s="124">
        <v>164</v>
      </c>
      <c r="B165" s="125" t="s">
        <v>661</v>
      </c>
      <c r="C165" s="126" t="s">
        <v>662</v>
      </c>
    </row>
    <row r="166" spans="1:3" ht="29.25" customHeight="1">
      <c r="A166" s="124">
        <v>165</v>
      </c>
      <c r="B166" s="125" t="s">
        <v>840</v>
      </c>
      <c r="C166" s="126" t="s">
        <v>663</v>
      </c>
    </row>
    <row r="167" spans="1:3" ht="29.25" customHeight="1">
      <c r="A167" s="124">
        <v>166</v>
      </c>
      <c r="B167" s="125" t="s">
        <v>664</v>
      </c>
      <c r="C167" s="126" t="s">
        <v>665</v>
      </c>
    </row>
    <row r="168" spans="1:3" ht="29.25" customHeight="1">
      <c r="A168" s="124">
        <v>167</v>
      </c>
      <c r="B168" s="125" t="s">
        <v>666</v>
      </c>
      <c r="C168" s="126" t="s">
        <v>667</v>
      </c>
    </row>
    <row r="169" spans="1:3" ht="29.25" customHeight="1">
      <c r="A169" s="124">
        <v>168</v>
      </c>
      <c r="B169" s="125" t="s">
        <v>668</v>
      </c>
      <c r="C169" s="126" t="s">
        <v>669</v>
      </c>
    </row>
    <row r="170" spans="1:3" ht="29.25" customHeight="1">
      <c r="A170" s="124">
        <v>169</v>
      </c>
      <c r="B170" s="125" t="s">
        <v>670</v>
      </c>
      <c r="C170" s="126" t="s">
        <v>671</v>
      </c>
    </row>
    <row r="171" spans="1:3" ht="29.25" customHeight="1">
      <c r="A171" s="124">
        <v>170</v>
      </c>
      <c r="B171" s="125" t="s">
        <v>672</v>
      </c>
      <c r="C171" s="126" t="s">
        <v>673</v>
      </c>
    </row>
    <row r="172" spans="1:3" ht="29.25" customHeight="1">
      <c r="A172" s="124">
        <v>171</v>
      </c>
      <c r="B172" s="125" t="s">
        <v>841</v>
      </c>
      <c r="C172" s="126" t="s">
        <v>674</v>
      </c>
    </row>
    <row r="173" spans="1:3" ht="29.25" customHeight="1">
      <c r="A173" s="124">
        <v>172</v>
      </c>
      <c r="B173" s="125" t="s">
        <v>675</v>
      </c>
      <c r="C173" s="126" t="s">
        <v>676</v>
      </c>
    </row>
    <row r="174" spans="1:3" ht="29.25" customHeight="1">
      <c r="A174" s="124">
        <v>173</v>
      </c>
      <c r="B174" s="125" t="s">
        <v>677</v>
      </c>
      <c r="C174" s="126" t="s">
        <v>678</v>
      </c>
    </row>
    <row r="175" spans="1:3" ht="29.25" customHeight="1">
      <c r="A175" s="124">
        <v>174</v>
      </c>
      <c r="B175" s="125" t="s">
        <v>679</v>
      </c>
      <c r="C175" s="126" t="s">
        <v>680</v>
      </c>
    </row>
    <row r="176" spans="1:3" ht="16.5" customHeight="1">
      <c r="A176" s="124">
        <v>175</v>
      </c>
      <c r="B176" s="125" t="s">
        <v>681</v>
      </c>
      <c r="C176" s="126" t="s">
        <v>682</v>
      </c>
    </row>
    <row r="177" spans="1:3 16271:16355" ht="16.5" customHeight="1">
      <c r="A177" s="124">
        <v>176</v>
      </c>
      <c r="B177" s="125" t="s">
        <v>683</v>
      </c>
      <c r="C177" s="126" t="s">
        <v>684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685</v>
      </c>
      <c r="C178" s="126" t="s">
        <v>686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687</v>
      </c>
      <c r="C179" s="126" t="s">
        <v>688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689</v>
      </c>
      <c r="C180" s="126" t="s">
        <v>690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691</v>
      </c>
      <c r="C181" s="126" t="s">
        <v>692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693</v>
      </c>
      <c r="C182" s="126" t="s">
        <v>694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695</v>
      </c>
      <c r="C183" s="126" t="s">
        <v>696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697</v>
      </c>
      <c r="C184" s="126" t="s">
        <v>698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699</v>
      </c>
      <c r="C185" s="126" t="s">
        <v>700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701</v>
      </c>
      <c r="C186" s="126" t="s">
        <v>702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703</v>
      </c>
      <c r="C187" s="126" t="s">
        <v>704</v>
      </c>
    </row>
    <row r="188" spans="1:3 16271:16355" ht="16.5" customHeight="1">
      <c r="A188" s="124">
        <v>187</v>
      </c>
      <c r="B188" s="125" t="s">
        <v>705</v>
      </c>
      <c r="C188" s="126" t="s">
        <v>706</v>
      </c>
    </row>
    <row r="189" spans="1:3 16271:16355" ht="16.5" customHeight="1">
      <c r="A189" s="124">
        <v>188</v>
      </c>
      <c r="B189" s="125" t="s">
        <v>707</v>
      </c>
      <c r="C189" s="126" t="s">
        <v>708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709</v>
      </c>
      <c r="C190" s="126" t="s">
        <v>710</v>
      </c>
    </row>
    <row r="191" spans="1:3 16271:16355" ht="16.5" customHeight="1">
      <c r="A191" s="124">
        <v>190</v>
      </c>
      <c r="B191" s="125" t="s">
        <v>711</v>
      </c>
      <c r="C191" s="126" t="s">
        <v>712</v>
      </c>
    </row>
    <row r="192" spans="1:3 16271:16355" ht="16.5" customHeight="1">
      <c r="A192" s="124">
        <v>191</v>
      </c>
      <c r="B192" s="125" t="s">
        <v>713</v>
      </c>
      <c r="C192" s="126" t="s">
        <v>714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715</v>
      </c>
      <c r="C193" s="126" t="s">
        <v>716</v>
      </c>
    </row>
    <row r="194" spans="1:3 16321:16354" ht="16.5" customHeight="1">
      <c r="A194" s="124">
        <v>193</v>
      </c>
      <c r="B194" s="125" t="s">
        <v>717</v>
      </c>
      <c r="C194" s="126" t="s">
        <v>718</v>
      </c>
    </row>
    <row r="195" spans="1:3 16321:16354" ht="16.5" customHeight="1">
      <c r="A195" s="124">
        <v>194</v>
      </c>
      <c r="B195" s="125" t="s">
        <v>719</v>
      </c>
      <c r="C195" s="126" t="s">
        <v>720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721</v>
      </c>
      <c r="C196" s="126" t="s">
        <v>722</v>
      </c>
    </row>
    <row r="197" spans="1:3 16321:16354" ht="29.25" customHeight="1">
      <c r="A197" s="124">
        <v>196</v>
      </c>
      <c r="B197" s="125" t="s">
        <v>723</v>
      </c>
      <c r="C197" s="126" t="s">
        <v>724</v>
      </c>
    </row>
    <row r="198" spans="1:3 16321:16354" ht="29.25" customHeight="1">
      <c r="A198" s="124">
        <v>197</v>
      </c>
      <c r="B198" s="125" t="s">
        <v>725</v>
      </c>
      <c r="C198" s="126" t="s">
        <v>726</v>
      </c>
    </row>
    <row r="199" spans="1:3 16321:16354" ht="29.25" customHeight="1">
      <c r="A199" s="124">
        <v>198</v>
      </c>
      <c r="B199" s="125" t="s">
        <v>727</v>
      </c>
      <c r="C199" s="126" t="s">
        <v>728</v>
      </c>
    </row>
    <row r="200" spans="1:3 16321:16354" ht="29.25" customHeight="1">
      <c r="A200" s="124">
        <v>199</v>
      </c>
      <c r="B200" s="125" t="s">
        <v>729</v>
      </c>
      <c r="C200" s="126" t="s">
        <v>730</v>
      </c>
    </row>
    <row r="201" spans="1:3 16321:16354" ht="29.25" customHeight="1">
      <c r="A201" s="124">
        <v>200</v>
      </c>
      <c r="B201" s="125" t="s">
        <v>731</v>
      </c>
      <c r="C201" s="126" t="s">
        <v>732</v>
      </c>
    </row>
    <row r="202" spans="1:3 16321:16354" ht="29.25" customHeight="1">
      <c r="A202" s="124">
        <v>201</v>
      </c>
      <c r="B202" s="125" t="s">
        <v>733</v>
      </c>
      <c r="C202" s="126" t="s">
        <v>734</v>
      </c>
    </row>
    <row r="203" spans="1:3 16321:16354" ht="29.25" customHeight="1">
      <c r="A203" s="124">
        <v>202</v>
      </c>
      <c r="B203" s="125" t="s">
        <v>735</v>
      </c>
      <c r="C203" s="126" t="s">
        <v>736</v>
      </c>
    </row>
    <row r="204" spans="1:3 16321:16354" ht="29.25" customHeight="1">
      <c r="A204" s="124">
        <v>203</v>
      </c>
      <c r="B204" s="125" t="s">
        <v>737</v>
      </c>
      <c r="C204" s="126" t="s">
        <v>738</v>
      </c>
    </row>
    <row r="205" spans="1:3 16321:16354" ht="29.25" customHeight="1">
      <c r="A205" s="124">
        <v>204</v>
      </c>
      <c r="B205" s="125" t="s">
        <v>739</v>
      </c>
      <c r="C205" s="126" t="s">
        <v>740</v>
      </c>
    </row>
    <row r="206" spans="1:3 16321:16354" ht="29.25" customHeight="1">
      <c r="A206" s="124">
        <v>205</v>
      </c>
      <c r="B206" s="125" t="s">
        <v>741</v>
      </c>
      <c r="C206" s="126" t="s">
        <v>742</v>
      </c>
    </row>
    <row r="207" spans="1:3 16321:16354" ht="29.25" customHeight="1">
      <c r="A207" s="124">
        <v>206</v>
      </c>
      <c r="B207" s="125" t="s">
        <v>743</v>
      </c>
      <c r="C207" s="126" t="s">
        <v>744</v>
      </c>
    </row>
    <row r="208" spans="1:3 16321:16354" ht="29.25" customHeight="1">
      <c r="A208" s="124">
        <v>207</v>
      </c>
      <c r="B208" s="125" t="s">
        <v>745</v>
      </c>
      <c r="C208" s="126" t="s">
        <v>746</v>
      </c>
    </row>
    <row r="209" spans="1:3" ht="29.25" customHeight="1">
      <c r="A209" s="124">
        <v>208</v>
      </c>
      <c r="B209" s="125" t="s">
        <v>747</v>
      </c>
      <c r="C209" s="126" t="s">
        <v>748</v>
      </c>
    </row>
    <row r="210" spans="1:3" ht="29.25" customHeight="1">
      <c r="A210" s="124">
        <v>209</v>
      </c>
      <c r="B210" s="125" t="s">
        <v>749</v>
      </c>
      <c r="C210" s="126" t="s">
        <v>750</v>
      </c>
    </row>
    <row r="211" spans="1:3" ht="29.25" customHeight="1">
      <c r="A211" s="124">
        <v>210</v>
      </c>
      <c r="B211" s="125" t="s">
        <v>842</v>
      </c>
      <c r="C211" s="126" t="s">
        <v>751</v>
      </c>
    </row>
    <row r="212" spans="1:3" ht="29.25" customHeight="1">
      <c r="A212" s="124">
        <v>211</v>
      </c>
      <c r="B212" s="125" t="s">
        <v>845</v>
      </c>
      <c r="C212" s="126" t="s">
        <v>752</v>
      </c>
    </row>
    <row r="213" spans="1:3" ht="29.25" customHeight="1">
      <c r="A213" s="124">
        <v>212</v>
      </c>
      <c r="B213" s="125" t="s">
        <v>753</v>
      </c>
      <c r="C213" s="126" t="s">
        <v>754</v>
      </c>
    </row>
    <row r="214" spans="1:3" ht="29.25" customHeight="1">
      <c r="A214" s="124">
        <v>213</v>
      </c>
      <c r="B214" s="125" t="s">
        <v>843</v>
      </c>
      <c r="C214" s="126" t="s">
        <v>755</v>
      </c>
    </row>
    <row r="215" spans="1:3" ht="29.25" customHeight="1">
      <c r="A215" s="124">
        <v>214</v>
      </c>
      <c r="B215" s="125" t="s">
        <v>756</v>
      </c>
      <c r="C215" s="126" t="s">
        <v>757</v>
      </c>
    </row>
    <row r="216" spans="1:3" ht="29.25" customHeight="1">
      <c r="A216" s="124">
        <v>215</v>
      </c>
      <c r="B216" s="125" t="s">
        <v>758</v>
      </c>
      <c r="C216" s="126" t="s">
        <v>759</v>
      </c>
    </row>
    <row r="217" spans="1:3" ht="29.25" customHeight="1">
      <c r="A217" s="124">
        <v>216</v>
      </c>
      <c r="B217" s="125" t="s">
        <v>760</v>
      </c>
      <c r="C217" s="126" t="s">
        <v>761</v>
      </c>
    </row>
    <row r="218" spans="1:3" ht="29.25" customHeight="1">
      <c r="A218" s="124">
        <v>217</v>
      </c>
      <c r="B218" s="125" t="s">
        <v>762</v>
      </c>
      <c r="C218" s="126" t="s">
        <v>763</v>
      </c>
    </row>
    <row r="219" spans="1:3" ht="16.5" customHeight="1">
      <c r="A219" s="124">
        <v>218</v>
      </c>
      <c r="B219" s="125" t="s">
        <v>764</v>
      </c>
      <c r="C219" s="126" t="s">
        <v>1025</v>
      </c>
    </row>
    <row r="220" spans="1:3" ht="29.25" customHeight="1">
      <c r="A220" s="124">
        <v>219</v>
      </c>
      <c r="B220" s="125" t="s">
        <v>766</v>
      </c>
      <c r="C220" s="126" t="s">
        <v>767</v>
      </c>
    </row>
    <row r="221" spans="1:3" ht="29.25" customHeight="1">
      <c r="A221" s="124">
        <v>220</v>
      </c>
      <c r="B221" s="125" t="s">
        <v>768</v>
      </c>
      <c r="C221" s="126" t="s">
        <v>769</v>
      </c>
    </row>
    <row r="222" spans="1:3" ht="29.25" customHeight="1">
      <c r="A222" s="124">
        <v>221</v>
      </c>
      <c r="B222" s="125" t="s">
        <v>846</v>
      </c>
      <c r="C222" s="126" t="s">
        <v>770</v>
      </c>
    </row>
    <row r="223" spans="1:3" ht="29.25" customHeight="1">
      <c r="A223" s="124">
        <v>222</v>
      </c>
      <c r="B223" s="125" t="s">
        <v>771</v>
      </c>
      <c r="C223" s="126" t="s">
        <v>772</v>
      </c>
    </row>
    <row r="224" spans="1:3" ht="42.75" customHeight="1">
      <c r="A224" s="124">
        <v>223</v>
      </c>
      <c r="B224" s="125" t="s">
        <v>773</v>
      </c>
      <c r="C224" s="126" t="s">
        <v>774</v>
      </c>
    </row>
    <row r="225" spans="1:3" ht="16.5" customHeight="1">
      <c r="A225" s="124">
        <v>224</v>
      </c>
      <c r="B225" s="125" t="s">
        <v>775</v>
      </c>
      <c r="C225" s="126" t="s">
        <v>1026</v>
      </c>
    </row>
    <row r="226" spans="1:3" ht="16.5" customHeight="1">
      <c r="A226" s="124">
        <v>225</v>
      </c>
      <c r="B226" s="125" t="s">
        <v>777</v>
      </c>
      <c r="C226" s="126" t="s">
        <v>1027</v>
      </c>
    </row>
    <row r="227" spans="1:3" ht="29.25" customHeight="1">
      <c r="A227" s="124">
        <v>226</v>
      </c>
      <c r="B227" s="125" t="s">
        <v>779</v>
      </c>
      <c r="C227" s="126" t="s">
        <v>780</v>
      </c>
    </row>
    <row r="228" spans="1:3" ht="29.25" customHeight="1">
      <c r="A228" s="124">
        <v>227</v>
      </c>
      <c r="B228" s="125" t="s">
        <v>781</v>
      </c>
      <c r="C228" s="126" t="s">
        <v>782</v>
      </c>
    </row>
    <row r="229" spans="1:3" ht="29.25" customHeight="1">
      <c r="A229" s="124">
        <v>228</v>
      </c>
      <c r="B229" s="125" t="s">
        <v>847</v>
      </c>
      <c r="C229" s="126" t="s">
        <v>783</v>
      </c>
    </row>
    <row r="230" spans="1:3" ht="29.25" customHeight="1">
      <c r="A230" s="124">
        <v>229</v>
      </c>
      <c r="B230" s="125" t="s">
        <v>784</v>
      </c>
      <c r="C230" s="126" t="s">
        <v>785</v>
      </c>
    </row>
    <row r="231" spans="1:3" ht="29.25" customHeight="1">
      <c r="A231" s="124">
        <v>230</v>
      </c>
      <c r="B231" s="125" t="s">
        <v>786</v>
      </c>
      <c r="C231" s="126" t="s">
        <v>787</v>
      </c>
    </row>
    <row r="232" spans="1:3" ht="29.25" customHeight="1">
      <c r="A232" s="124">
        <v>231</v>
      </c>
      <c r="B232" s="125" t="s">
        <v>788</v>
      </c>
      <c r="C232" s="126" t="s">
        <v>789</v>
      </c>
    </row>
    <row r="233" spans="1:3" ht="29.25" customHeight="1">
      <c r="A233" s="124">
        <v>232</v>
      </c>
      <c r="B233" s="125" t="s">
        <v>790</v>
      </c>
      <c r="C233" s="126" t="s">
        <v>791</v>
      </c>
    </row>
    <row r="234" spans="1:3" ht="29.25" customHeight="1">
      <c r="A234" s="124">
        <v>233</v>
      </c>
      <c r="B234" s="125" t="s">
        <v>792</v>
      </c>
      <c r="C234" s="126" t="s">
        <v>793</v>
      </c>
    </row>
    <row r="235" spans="1:3" ht="16.5" customHeight="1">
      <c r="A235" s="124">
        <v>234</v>
      </c>
      <c r="B235" s="125" t="s">
        <v>794</v>
      </c>
      <c r="C235" s="126" t="s">
        <v>1028</v>
      </c>
    </row>
    <row r="236" spans="1:3" ht="29.25" customHeight="1">
      <c r="A236" s="124">
        <v>235</v>
      </c>
      <c r="B236" s="125" t="s">
        <v>848</v>
      </c>
      <c r="C236" s="126" t="s">
        <v>796</v>
      </c>
    </row>
    <row r="237" spans="1:3" ht="16.5" customHeight="1">
      <c r="A237" s="124">
        <v>236</v>
      </c>
      <c r="B237" s="125" t="s">
        <v>797</v>
      </c>
      <c r="C237" s="126" t="s">
        <v>1029</v>
      </c>
    </row>
    <row r="238" spans="1:3" ht="16.5" customHeight="1">
      <c r="A238" s="124">
        <v>237</v>
      </c>
      <c r="B238" s="125" t="s">
        <v>799</v>
      </c>
      <c r="C238" s="126" t="s">
        <v>1030</v>
      </c>
    </row>
    <row r="239" spans="1:3" ht="29.25" customHeight="1">
      <c r="A239" s="124">
        <v>238</v>
      </c>
      <c r="B239" s="125" t="s">
        <v>801</v>
      </c>
      <c r="C239" s="126" t="s">
        <v>802</v>
      </c>
    </row>
    <row r="240" spans="1:3" ht="16.5" customHeight="1">
      <c r="A240" s="124">
        <v>239</v>
      </c>
      <c r="B240" s="125" t="s">
        <v>849</v>
      </c>
      <c r="C240" s="126" t="s">
        <v>1031</v>
      </c>
    </row>
    <row r="241" spans="1:3" ht="16.5" customHeight="1">
      <c r="A241" s="124">
        <v>240</v>
      </c>
      <c r="B241" s="125" t="s">
        <v>804</v>
      </c>
      <c r="C241" s="126" t="s">
        <v>1032</v>
      </c>
    </row>
    <row r="242" spans="1:3" ht="29.25" customHeight="1">
      <c r="A242" s="124">
        <v>241</v>
      </c>
      <c r="B242" s="125" t="s">
        <v>806</v>
      </c>
      <c r="C242" s="126" t="s">
        <v>807</v>
      </c>
    </row>
    <row r="243" spans="1:3" ht="16.5" customHeight="1">
      <c r="A243" s="124">
        <v>242</v>
      </c>
      <c r="B243" s="125" t="s">
        <v>808</v>
      </c>
      <c r="C243" s="126" t="s">
        <v>1033</v>
      </c>
    </row>
    <row r="244" spans="1:3" ht="29.25" customHeight="1">
      <c r="A244" s="124">
        <v>243</v>
      </c>
      <c r="B244" s="125" t="s">
        <v>810</v>
      </c>
      <c r="C244" s="126" t="s">
        <v>811</v>
      </c>
    </row>
    <row r="245" spans="1:3" ht="16.5" customHeight="1">
      <c r="A245" s="124">
        <v>244</v>
      </c>
      <c r="B245" s="125" t="s">
        <v>812</v>
      </c>
      <c r="C245" s="126" t="s">
        <v>813</v>
      </c>
    </row>
    <row r="246" spans="1:3" ht="16.5" customHeight="1">
      <c r="A246" s="124">
        <v>245</v>
      </c>
      <c r="B246" s="125" t="s">
        <v>816</v>
      </c>
      <c r="C246" s="126" t="s">
        <v>817</v>
      </c>
    </row>
    <row r="247" spans="1:3" ht="29.25" customHeight="1">
      <c r="A247" s="124">
        <v>246</v>
      </c>
      <c r="B247" s="125" t="s">
        <v>824</v>
      </c>
      <c r="C247" s="126" t="s">
        <v>825</v>
      </c>
    </row>
    <row r="248" spans="1:3" ht="29.25" customHeight="1">
      <c r="A248" s="124">
        <v>247</v>
      </c>
      <c r="B248" s="125" t="s">
        <v>820</v>
      </c>
      <c r="C248" s="126" t="s">
        <v>821</v>
      </c>
    </row>
    <row r="249" spans="1:3" ht="29.25" customHeight="1">
      <c r="A249" s="124">
        <v>248</v>
      </c>
      <c r="B249" s="125" t="s">
        <v>822</v>
      </c>
      <c r="C249" s="126" t="s">
        <v>823</v>
      </c>
    </row>
    <row r="250" spans="1:3" ht="29.25" customHeight="1">
      <c r="A250" s="124">
        <v>249</v>
      </c>
      <c r="B250" s="125" t="s">
        <v>826</v>
      </c>
      <c r="C250" s="126" t="s">
        <v>827</v>
      </c>
    </row>
    <row r="251" spans="1:3" ht="15.75" customHeight="1">
      <c r="A251" s="124">
        <v>250</v>
      </c>
      <c r="B251" s="125" t="s">
        <v>828</v>
      </c>
      <c r="C251" s="126" t="s">
        <v>829</v>
      </c>
    </row>
    <row r="252" spans="1:3" ht="31.5" customHeight="1">
      <c r="A252" s="124">
        <v>251</v>
      </c>
      <c r="B252" s="125" t="s">
        <v>818</v>
      </c>
      <c r="C252" s="126" t="s">
        <v>819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18" t="s">
        <v>315</v>
      </c>
      <c r="D2" s="218"/>
      <c r="E2" s="218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5"/>
      <c r="U2" s="6"/>
      <c r="V2" s="6"/>
    </row>
    <row r="3" spans="1:22" ht="15.75" customHeight="1" thickBot="1">
      <c r="A3" s="4"/>
      <c r="B3" s="4"/>
      <c r="C3" s="4"/>
      <c r="D3" s="218" t="s">
        <v>316</v>
      </c>
      <c r="E3" s="218"/>
      <c r="F3" s="220"/>
      <c r="G3" s="220"/>
      <c r="H3" s="220"/>
      <c r="I3" s="220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21" t="s">
        <v>331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7"/>
      <c r="T5" s="7"/>
      <c r="U5" s="7"/>
      <c r="V5" s="7"/>
    </row>
    <row r="6" spans="1:22" ht="3.75" customHeight="1"/>
    <row r="7" spans="1:22" ht="25.5" customHeight="1">
      <c r="A7" s="222" t="s">
        <v>0</v>
      </c>
      <c r="B7" s="222"/>
      <c r="C7" s="222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</row>
    <row r="8" spans="1:22" ht="17.25" customHeight="1">
      <c r="A8" s="222" t="s">
        <v>18</v>
      </c>
      <c r="B8" s="222"/>
      <c r="C8" s="222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</row>
    <row r="9" spans="1:22" ht="17.25" customHeight="1">
      <c r="A9" s="222" t="s">
        <v>19</v>
      </c>
      <c r="B9" s="222"/>
      <c r="C9" s="222"/>
      <c r="D9" s="227"/>
      <c r="E9" s="227"/>
      <c r="F9" s="227"/>
      <c r="G9" s="227"/>
      <c r="H9" s="22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22" t="s">
        <v>336</v>
      </c>
      <c r="B10" s="222"/>
      <c r="C10" s="222"/>
      <c r="D10" s="222"/>
      <c r="E10" s="222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24" t="s">
        <v>337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6"/>
    </row>
    <row r="13" spans="1:22" ht="24.75" customHeight="1">
      <c r="A13" s="228" t="s">
        <v>321</v>
      </c>
      <c r="B13" s="228"/>
      <c r="C13" s="228"/>
      <c r="D13" s="229" t="s">
        <v>322</v>
      </c>
      <c r="E13" s="229"/>
      <c r="F13" s="229" t="s">
        <v>317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</row>
    <row r="14" spans="1:22" ht="24.75" customHeight="1">
      <c r="A14" s="230" t="s">
        <v>323</v>
      </c>
      <c r="B14" s="230"/>
      <c r="C14" s="230"/>
      <c r="D14" s="231"/>
      <c r="E14" s="231"/>
      <c r="F14" s="232" t="str">
        <f>IF(D14="","",VLOOKUP(D14,A172:B175,2))</f>
        <v/>
      </c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</row>
    <row r="15" spans="1:22" ht="24.75" customHeight="1">
      <c r="A15" s="230" t="s">
        <v>324</v>
      </c>
      <c r="B15" s="233"/>
      <c r="C15" s="233"/>
      <c r="D15" s="234"/>
      <c r="E15" s="234"/>
      <c r="F15" s="232" t="str">
        <f>IF(C15="","",VLOOKUP(C15,#REF!,2))</f>
        <v/>
      </c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</row>
    <row r="16" spans="1:22" ht="24.75" customHeight="1">
      <c r="A16" s="230" t="s">
        <v>325</v>
      </c>
      <c r="B16" s="233"/>
      <c r="C16" s="233"/>
      <c r="D16" s="234"/>
      <c r="E16" s="234"/>
      <c r="F16" s="235" t="str">
        <f>IF(C16="","",IF(EXACT(C15,MID(C16,1,3)),VLOOKUP(C16,#REF!,2),"VERIFIQUE QUE LA SUBFUNCIÓN CORRESPONDA AL CATÁLOGO DE FUNCIONES"))</f>
        <v/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</row>
    <row r="17" spans="1:34" ht="24.75" customHeight="1">
      <c r="A17" s="230" t="s">
        <v>326</v>
      </c>
      <c r="B17" s="233"/>
      <c r="C17" s="233"/>
      <c r="D17" s="234"/>
      <c r="E17" s="234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37" t="s">
        <v>327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</row>
    <row r="20" spans="1:34" ht="24.75" customHeight="1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</row>
    <row r="21" spans="1:34" ht="24.75" customHeight="1">
      <c r="A21" s="237" t="s">
        <v>335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</row>
    <row r="22" spans="1:34" ht="24.75" customHeight="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</row>
    <row r="23" spans="1:34" ht="24.75" customHeight="1">
      <c r="A23" s="237" t="s">
        <v>330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</row>
    <row r="24" spans="1:34" s="3" customFormat="1" ht="25.5" customHeight="1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28" t="s">
        <v>20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97" t="s">
        <v>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240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0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15" t="s">
        <v>340</v>
      </c>
      <c r="B30" s="215"/>
      <c r="C30" s="215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88" t="s">
        <v>23</v>
      </c>
      <c r="B32" s="190"/>
      <c r="C32" s="207"/>
      <c r="D32" s="208"/>
      <c r="E32" s="208"/>
      <c r="F32" s="208"/>
      <c r="G32" s="209"/>
      <c r="H32" s="188" t="s">
        <v>24</v>
      </c>
      <c r="I32" s="189"/>
      <c r="J32" s="190"/>
      <c r="K32" s="210"/>
      <c r="L32" s="211"/>
      <c r="M32" s="211"/>
      <c r="N32" s="211"/>
      <c r="O32" s="211"/>
      <c r="P32" s="212"/>
      <c r="Q32" s="188" t="s">
        <v>339</v>
      </c>
      <c r="R32" s="190"/>
      <c r="S32" s="210"/>
      <c r="T32" s="211"/>
      <c r="U32" s="211"/>
      <c r="V32" s="211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01" t="s">
        <v>25</v>
      </c>
      <c r="B33" s="213"/>
      <c r="C33" s="187" t="s">
        <v>22</v>
      </c>
      <c r="D33" s="187" t="s">
        <v>3</v>
      </c>
      <c r="E33" s="187" t="s">
        <v>4</v>
      </c>
      <c r="F33" s="188" t="s">
        <v>329</v>
      </c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52"/>
      <c r="U33" s="199" t="s">
        <v>27</v>
      </c>
      <c r="V33" s="201" t="s">
        <v>332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02"/>
      <c r="B34" s="214"/>
      <c r="C34" s="187"/>
      <c r="D34" s="187"/>
      <c r="E34" s="187"/>
      <c r="F34" s="205" t="s">
        <v>300</v>
      </c>
      <c r="G34" s="206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00"/>
      <c r="V34" s="202"/>
      <c r="W34" s="15"/>
    </row>
    <row r="35" spans="1:34" ht="25.5" customHeight="1">
      <c r="A35" s="175" t="s">
        <v>1</v>
      </c>
      <c r="B35" s="175"/>
      <c r="C35" s="41"/>
      <c r="D35" s="42"/>
      <c r="E35" s="42"/>
      <c r="F35" s="187" t="s">
        <v>309</v>
      </c>
      <c r="G35" s="18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94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75" t="s">
        <v>2</v>
      </c>
      <c r="B36" s="175"/>
      <c r="C36" s="41"/>
      <c r="D36" s="42"/>
      <c r="E36" s="42"/>
      <c r="F36" s="187" t="s">
        <v>310</v>
      </c>
      <c r="G36" s="187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95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01" t="s">
        <v>25</v>
      </c>
      <c r="B38" s="213"/>
      <c r="C38" s="187" t="s">
        <v>22</v>
      </c>
      <c r="D38" s="187" t="s">
        <v>3</v>
      </c>
      <c r="E38" s="187" t="s">
        <v>4</v>
      </c>
      <c r="F38" s="188" t="s">
        <v>328</v>
      </c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90"/>
      <c r="T38" s="53"/>
      <c r="U38" s="199" t="s">
        <v>27</v>
      </c>
      <c r="V38" s="201" t="s">
        <v>333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02"/>
      <c r="B39" s="214"/>
      <c r="C39" s="187"/>
      <c r="D39" s="187"/>
      <c r="E39" s="187"/>
      <c r="F39" s="203" t="s">
        <v>298</v>
      </c>
      <c r="G39" s="204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00"/>
      <c r="V39" s="202"/>
      <c r="W39" s="15"/>
    </row>
    <row r="40" spans="1:34" ht="29.25" customHeight="1">
      <c r="A40" s="175" t="s">
        <v>1</v>
      </c>
      <c r="B40" s="175"/>
      <c r="C40" s="39"/>
      <c r="D40" s="40"/>
      <c r="E40" s="40"/>
      <c r="F40" s="192" t="s">
        <v>311</v>
      </c>
      <c r="G40" s="193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94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75" t="s">
        <v>2</v>
      </c>
      <c r="B41" s="175"/>
      <c r="C41" s="41"/>
      <c r="D41" s="42"/>
      <c r="E41" s="42"/>
      <c r="F41" s="196" t="s">
        <v>312</v>
      </c>
      <c r="G41" s="196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95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97" t="s">
        <v>6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240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07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15" t="s">
        <v>341</v>
      </c>
      <c r="B46" s="215"/>
      <c r="C46" s="215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88" t="s">
        <v>23</v>
      </c>
      <c r="B48" s="190"/>
      <c r="C48" s="207"/>
      <c r="D48" s="208"/>
      <c r="E48" s="208"/>
      <c r="F48" s="208"/>
      <c r="G48" s="209"/>
      <c r="H48" s="188" t="s">
        <v>24</v>
      </c>
      <c r="I48" s="189"/>
      <c r="J48" s="190"/>
      <c r="K48" s="210"/>
      <c r="L48" s="211"/>
      <c r="M48" s="211"/>
      <c r="N48" s="211"/>
      <c r="O48" s="211"/>
      <c r="P48" s="212"/>
      <c r="Q48" s="188" t="s">
        <v>339</v>
      </c>
      <c r="R48" s="190"/>
      <c r="S48" s="210"/>
      <c r="T48" s="211"/>
      <c r="U48" s="211"/>
      <c r="V48" s="211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01" t="s">
        <v>25</v>
      </c>
      <c r="B49" s="213"/>
      <c r="C49" s="187" t="s">
        <v>22</v>
      </c>
      <c r="D49" s="187" t="s">
        <v>3</v>
      </c>
      <c r="E49" s="187" t="s">
        <v>4</v>
      </c>
      <c r="F49" s="188" t="s">
        <v>329</v>
      </c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90"/>
      <c r="T49" s="52"/>
      <c r="U49" s="199" t="s">
        <v>27</v>
      </c>
      <c r="V49" s="201" t="s">
        <v>332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02"/>
      <c r="B50" s="214"/>
      <c r="C50" s="187"/>
      <c r="D50" s="187"/>
      <c r="E50" s="187"/>
      <c r="F50" s="205" t="s">
        <v>300</v>
      </c>
      <c r="G50" s="206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00"/>
      <c r="V50" s="202"/>
      <c r="W50" s="15"/>
    </row>
    <row r="51" spans="1:34" ht="25.5" customHeight="1">
      <c r="A51" s="175" t="s">
        <v>1</v>
      </c>
      <c r="B51" s="175"/>
      <c r="C51" s="41"/>
      <c r="D51" s="42"/>
      <c r="E51" s="42"/>
      <c r="F51" s="187" t="s">
        <v>309</v>
      </c>
      <c r="G51" s="18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94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75" t="s">
        <v>2</v>
      </c>
      <c r="B52" s="175"/>
      <c r="C52" s="41"/>
      <c r="D52" s="42"/>
      <c r="E52" s="42"/>
      <c r="F52" s="187" t="s">
        <v>310</v>
      </c>
      <c r="G52" s="187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95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01" t="s">
        <v>25</v>
      </c>
      <c r="B54" s="213"/>
      <c r="C54" s="187" t="s">
        <v>22</v>
      </c>
      <c r="D54" s="187" t="s">
        <v>3</v>
      </c>
      <c r="E54" s="187" t="s">
        <v>4</v>
      </c>
      <c r="F54" s="188" t="s">
        <v>328</v>
      </c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90"/>
      <c r="T54" s="53"/>
      <c r="U54" s="199" t="s">
        <v>27</v>
      </c>
      <c r="V54" s="201" t="s">
        <v>333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02"/>
      <c r="B55" s="214"/>
      <c r="C55" s="187"/>
      <c r="D55" s="187"/>
      <c r="E55" s="187"/>
      <c r="F55" s="203" t="s">
        <v>298</v>
      </c>
      <c r="G55" s="204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00"/>
      <c r="V55" s="202"/>
      <c r="W55" s="15"/>
    </row>
    <row r="56" spans="1:34" ht="29.25" customHeight="1">
      <c r="A56" s="175" t="s">
        <v>1</v>
      </c>
      <c r="B56" s="175"/>
      <c r="C56" s="39"/>
      <c r="D56" s="40"/>
      <c r="E56" s="40"/>
      <c r="F56" s="192" t="s">
        <v>311</v>
      </c>
      <c r="G56" s="193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94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75" t="s">
        <v>2</v>
      </c>
      <c r="B57" s="175"/>
      <c r="C57" s="41"/>
      <c r="D57" s="42"/>
      <c r="E57" s="42"/>
      <c r="F57" s="196" t="s">
        <v>312</v>
      </c>
      <c r="G57" s="196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95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15" t="s">
        <v>21</v>
      </c>
      <c r="B59" s="215"/>
      <c r="C59" s="215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15" t="s">
        <v>342</v>
      </c>
      <c r="B61" s="215"/>
      <c r="C61" s="215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88" t="s">
        <v>23</v>
      </c>
      <c r="B63" s="190"/>
      <c r="C63" s="207"/>
      <c r="D63" s="208"/>
      <c r="E63" s="208"/>
      <c r="F63" s="208"/>
      <c r="G63" s="209"/>
      <c r="H63" s="188" t="s">
        <v>24</v>
      </c>
      <c r="I63" s="189"/>
      <c r="J63" s="190"/>
      <c r="K63" s="210"/>
      <c r="L63" s="211"/>
      <c r="M63" s="211"/>
      <c r="N63" s="211"/>
      <c r="O63" s="211"/>
      <c r="P63" s="212"/>
      <c r="Q63" s="188" t="s">
        <v>339</v>
      </c>
      <c r="R63" s="190"/>
      <c r="S63" s="210"/>
      <c r="T63" s="211"/>
      <c r="U63" s="211"/>
      <c r="V63" s="211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01" t="s">
        <v>25</v>
      </c>
      <c r="B64" s="213"/>
      <c r="C64" s="187" t="s">
        <v>22</v>
      </c>
      <c r="D64" s="187" t="s">
        <v>3</v>
      </c>
      <c r="E64" s="187" t="s">
        <v>4</v>
      </c>
      <c r="F64" s="188" t="s">
        <v>329</v>
      </c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90"/>
      <c r="T64" s="52"/>
      <c r="U64" s="199" t="s">
        <v>27</v>
      </c>
      <c r="V64" s="201" t="s">
        <v>332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02"/>
      <c r="B65" s="214"/>
      <c r="C65" s="187"/>
      <c r="D65" s="187"/>
      <c r="E65" s="187"/>
      <c r="F65" s="205" t="s">
        <v>300</v>
      </c>
      <c r="G65" s="206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00"/>
      <c r="V65" s="202"/>
      <c r="W65" s="15"/>
    </row>
    <row r="66" spans="1:34" ht="25.5" customHeight="1">
      <c r="A66" s="175" t="s">
        <v>1</v>
      </c>
      <c r="B66" s="175"/>
      <c r="C66" s="41"/>
      <c r="D66" s="42"/>
      <c r="E66" s="42"/>
      <c r="F66" s="187" t="s">
        <v>309</v>
      </c>
      <c r="G66" s="187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94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75" t="s">
        <v>2</v>
      </c>
      <c r="B67" s="175"/>
      <c r="C67" s="41"/>
      <c r="D67" s="42"/>
      <c r="E67" s="42"/>
      <c r="F67" s="187" t="s">
        <v>310</v>
      </c>
      <c r="G67" s="187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95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01" t="s">
        <v>25</v>
      </c>
      <c r="B69" s="213"/>
      <c r="C69" s="187" t="s">
        <v>22</v>
      </c>
      <c r="D69" s="187" t="s">
        <v>3</v>
      </c>
      <c r="E69" s="187" t="s">
        <v>4</v>
      </c>
      <c r="F69" s="188" t="s">
        <v>328</v>
      </c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90"/>
      <c r="T69" s="53"/>
      <c r="U69" s="199" t="s">
        <v>27</v>
      </c>
      <c r="V69" s="201" t="s">
        <v>333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02"/>
      <c r="B70" s="214"/>
      <c r="C70" s="187"/>
      <c r="D70" s="187"/>
      <c r="E70" s="187"/>
      <c r="F70" s="203" t="s">
        <v>298</v>
      </c>
      <c r="G70" s="204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00"/>
      <c r="V70" s="202"/>
      <c r="W70" s="15"/>
    </row>
    <row r="71" spans="1:34" ht="29.25" customHeight="1">
      <c r="A71" s="175" t="s">
        <v>1</v>
      </c>
      <c r="B71" s="175"/>
      <c r="C71" s="39"/>
      <c r="D71" s="40"/>
      <c r="E71" s="40"/>
      <c r="F71" s="192" t="s">
        <v>311</v>
      </c>
      <c r="G71" s="193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94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75" t="s">
        <v>2</v>
      </c>
      <c r="B72" s="175"/>
      <c r="C72" s="41"/>
      <c r="D72" s="42"/>
      <c r="E72" s="42"/>
      <c r="F72" s="196" t="s">
        <v>312</v>
      </c>
      <c r="G72" s="196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95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97" t="s">
        <v>338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86" t="s">
        <v>29</v>
      </c>
      <c r="B77" s="187" t="s">
        <v>30</v>
      </c>
      <c r="C77" s="187"/>
      <c r="D77" s="187"/>
      <c r="E77" s="187" t="s">
        <v>3</v>
      </c>
      <c r="F77" s="188" t="s">
        <v>26</v>
      </c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90"/>
      <c r="T77" s="52"/>
      <c r="U77" s="187" t="s">
        <v>27</v>
      </c>
      <c r="V77" s="187" t="s">
        <v>301</v>
      </c>
    </row>
    <row r="78" spans="1:34" ht="25.5" customHeight="1">
      <c r="A78" s="186"/>
      <c r="B78" s="187"/>
      <c r="C78" s="187"/>
      <c r="D78" s="187"/>
      <c r="E78" s="187"/>
      <c r="F78" s="191" t="s">
        <v>299</v>
      </c>
      <c r="G78" s="191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87"/>
      <c r="V78" s="187"/>
    </row>
    <row r="79" spans="1:34" ht="26.25" customHeight="1">
      <c r="A79" s="185" t="s">
        <v>31</v>
      </c>
      <c r="B79" s="169">
        <v>1</v>
      </c>
      <c r="C79" s="170"/>
      <c r="D79" s="171"/>
      <c r="E79" s="174"/>
      <c r="F79" s="175" t="s">
        <v>300</v>
      </c>
      <c r="G79" s="175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4"/>
      <c r="U79" s="48">
        <f t="shared" ref="U79:U88" si="0">SUM(H79:S79)</f>
        <v>0</v>
      </c>
      <c r="V79" s="176" t="str">
        <f>IF(U79=0,"-",U80/U79)</f>
        <v>-</v>
      </c>
    </row>
    <row r="80" spans="1:34" ht="27.75" customHeight="1">
      <c r="A80" s="185"/>
      <c r="B80" s="169"/>
      <c r="C80" s="172"/>
      <c r="D80" s="173"/>
      <c r="E80" s="174"/>
      <c r="F80" s="177" t="s">
        <v>298</v>
      </c>
      <c r="G80" s="17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76"/>
    </row>
    <row r="81" spans="1:22" ht="26.25" customHeight="1">
      <c r="A81" s="185"/>
      <c r="B81" s="169">
        <v>2</v>
      </c>
      <c r="C81" s="170"/>
      <c r="D81" s="171"/>
      <c r="E81" s="174"/>
      <c r="F81" s="175" t="s">
        <v>300</v>
      </c>
      <c r="G81" s="175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4"/>
      <c r="U81" s="48">
        <f t="shared" si="0"/>
        <v>0</v>
      </c>
      <c r="V81" s="176" t="str">
        <f>IF(U81=0,"-",U82/U81)</f>
        <v>-</v>
      </c>
    </row>
    <row r="82" spans="1:22" ht="26.25" customHeight="1">
      <c r="A82" s="185"/>
      <c r="B82" s="169"/>
      <c r="C82" s="172"/>
      <c r="D82" s="173"/>
      <c r="E82" s="174"/>
      <c r="F82" s="177" t="s">
        <v>298</v>
      </c>
      <c r="G82" s="17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76"/>
    </row>
    <row r="83" spans="1:22" ht="26.25" customHeight="1">
      <c r="A83" s="185"/>
      <c r="B83" s="169">
        <v>3</v>
      </c>
      <c r="C83" s="170"/>
      <c r="D83" s="171"/>
      <c r="E83" s="174"/>
      <c r="F83" s="175" t="s">
        <v>300</v>
      </c>
      <c r="G83" s="175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4"/>
      <c r="U83" s="48">
        <f t="shared" si="0"/>
        <v>0</v>
      </c>
      <c r="V83" s="176" t="str">
        <f>IF(U83=0,"-",U84/U83)</f>
        <v>-</v>
      </c>
    </row>
    <row r="84" spans="1:22" ht="26.25" customHeight="1">
      <c r="A84" s="185"/>
      <c r="B84" s="169"/>
      <c r="C84" s="172"/>
      <c r="D84" s="173"/>
      <c r="E84" s="174"/>
      <c r="F84" s="177" t="s">
        <v>298</v>
      </c>
      <c r="G84" s="17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76"/>
    </row>
    <row r="85" spans="1:22" ht="26.25" customHeight="1">
      <c r="A85" s="185"/>
      <c r="B85" s="169">
        <v>4</v>
      </c>
      <c r="C85" s="170"/>
      <c r="D85" s="171"/>
      <c r="E85" s="174"/>
      <c r="F85" s="175" t="s">
        <v>300</v>
      </c>
      <c r="G85" s="175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4"/>
      <c r="U85" s="48">
        <f t="shared" si="0"/>
        <v>0</v>
      </c>
      <c r="V85" s="176" t="str">
        <f>IF(U85=0,"-",U86/U85)</f>
        <v>-</v>
      </c>
    </row>
    <row r="86" spans="1:22" ht="26.25" customHeight="1">
      <c r="A86" s="185"/>
      <c r="B86" s="169"/>
      <c r="C86" s="172"/>
      <c r="D86" s="173"/>
      <c r="E86" s="174"/>
      <c r="F86" s="177" t="s">
        <v>298</v>
      </c>
      <c r="G86" s="17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76"/>
    </row>
    <row r="87" spans="1:22" ht="26.25" customHeight="1">
      <c r="A87" s="185"/>
      <c r="B87" s="169">
        <v>5</v>
      </c>
      <c r="C87" s="170"/>
      <c r="D87" s="171"/>
      <c r="E87" s="174"/>
      <c r="F87" s="175" t="s">
        <v>300</v>
      </c>
      <c r="G87" s="175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4"/>
      <c r="U87" s="48">
        <f t="shared" si="0"/>
        <v>0</v>
      </c>
      <c r="V87" s="176" t="str">
        <f>IF(U87=0,"-",U88/U87)</f>
        <v>-</v>
      </c>
    </row>
    <row r="88" spans="1:22" ht="26.25" customHeight="1">
      <c r="A88" s="185"/>
      <c r="B88" s="169"/>
      <c r="C88" s="172"/>
      <c r="D88" s="173"/>
      <c r="E88" s="174"/>
      <c r="F88" s="177" t="s">
        <v>298</v>
      </c>
      <c r="G88" s="17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76"/>
    </row>
    <row r="90" spans="1:22" ht="36.75" customHeight="1">
      <c r="A90" s="178"/>
      <c r="B90" s="178"/>
      <c r="C90" s="178"/>
      <c r="D90" s="178"/>
      <c r="F90" s="178"/>
      <c r="G90" s="178"/>
      <c r="H90" s="178"/>
      <c r="I90" s="178"/>
      <c r="J90" s="178"/>
      <c r="K90" s="178"/>
      <c r="L90" s="178"/>
      <c r="M90" s="178"/>
      <c r="N90" s="178"/>
      <c r="P90" s="178"/>
      <c r="Q90" s="178"/>
      <c r="R90" s="178"/>
      <c r="S90" s="178"/>
      <c r="T90" s="178"/>
      <c r="U90" s="178"/>
      <c r="V90" s="178"/>
    </row>
    <row r="91" spans="1:22" ht="15" customHeight="1">
      <c r="A91" s="179" t="s">
        <v>334</v>
      </c>
      <c r="B91" s="179"/>
      <c r="C91" s="179"/>
      <c r="D91" s="179"/>
      <c r="E91" s="43"/>
      <c r="F91" s="179" t="s">
        <v>334</v>
      </c>
      <c r="G91" s="179"/>
      <c r="H91" s="179"/>
      <c r="I91" s="179"/>
      <c r="J91" s="179"/>
      <c r="K91" s="179"/>
      <c r="L91" s="179"/>
      <c r="M91" s="179"/>
      <c r="N91" s="179"/>
      <c r="O91" s="43"/>
      <c r="P91" s="179" t="s">
        <v>334</v>
      </c>
      <c r="Q91" s="179"/>
      <c r="R91" s="179"/>
      <c r="S91" s="179"/>
      <c r="T91" s="179"/>
      <c r="U91" s="179"/>
      <c r="V91" s="179"/>
    </row>
    <row r="92" spans="1:22" hidden="1"/>
    <row r="93" spans="1:22" ht="18" hidden="1">
      <c r="B93" s="180" t="s">
        <v>302</v>
      </c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29"/>
    </row>
    <row r="94" spans="1:22" ht="4.5" hidden="1" customHeight="1"/>
    <row r="95" spans="1:22" ht="36.75" hidden="1" customHeight="1">
      <c r="B95" s="30" t="s">
        <v>303</v>
      </c>
      <c r="C95" s="181" t="s">
        <v>29</v>
      </c>
      <c r="D95" s="181"/>
      <c r="E95" s="182" t="s">
        <v>313</v>
      </c>
      <c r="F95" s="182"/>
      <c r="G95" s="182"/>
      <c r="H95" s="182"/>
      <c r="I95" s="182"/>
      <c r="J95" s="182"/>
      <c r="K95" s="31" t="s">
        <v>303</v>
      </c>
      <c r="L95" s="183" t="s">
        <v>314</v>
      </c>
      <c r="M95" s="183"/>
      <c r="N95" s="183"/>
      <c r="O95" s="183"/>
      <c r="P95" s="183"/>
      <c r="Q95" s="183"/>
      <c r="R95" s="183"/>
      <c r="S95" s="184"/>
      <c r="T95" s="32"/>
    </row>
    <row r="96" spans="1:22" ht="27" hidden="1" customHeight="1">
      <c r="B96" s="160">
        <v>1</v>
      </c>
      <c r="C96" s="163" t="str">
        <f>IF(D59="","-",D59)</f>
        <v>-</v>
      </c>
      <c r="D96" s="163"/>
      <c r="E96" s="164" t="e">
        <f>IF(LEN(#REF!)&gt;17,"-",#REF!)</f>
        <v>#REF!</v>
      </c>
      <c r="F96" s="165"/>
      <c r="G96" s="165"/>
      <c r="H96" s="165"/>
      <c r="I96" s="165"/>
      <c r="J96" s="165"/>
      <c r="K96" s="33">
        <v>1</v>
      </c>
      <c r="L96" s="166" t="str">
        <f>$V$79</f>
        <v>-</v>
      </c>
      <c r="M96" s="167"/>
      <c r="N96" s="167"/>
      <c r="O96" s="167"/>
      <c r="P96" s="167"/>
      <c r="Q96" s="167"/>
      <c r="R96" s="167"/>
      <c r="S96" s="168"/>
      <c r="T96" s="34"/>
    </row>
    <row r="97" spans="2:20" ht="27" hidden="1" customHeight="1">
      <c r="B97" s="161"/>
      <c r="C97" s="163"/>
      <c r="D97" s="163"/>
      <c r="E97" s="165"/>
      <c r="F97" s="165"/>
      <c r="G97" s="165"/>
      <c r="H97" s="165"/>
      <c r="I97" s="165"/>
      <c r="J97" s="165"/>
      <c r="K97" s="33">
        <v>2</v>
      </c>
      <c r="L97" s="166" t="str">
        <f>$V$81</f>
        <v>-</v>
      </c>
      <c r="M97" s="167"/>
      <c r="N97" s="167"/>
      <c r="O97" s="167"/>
      <c r="P97" s="167"/>
      <c r="Q97" s="167"/>
      <c r="R97" s="167"/>
      <c r="S97" s="168"/>
      <c r="T97" s="34"/>
    </row>
    <row r="98" spans="2:20" ht="27" hidden="1" customHeight="1">
      <c r="B98" s="161"/>
      <c r="C98" s="163"/>
      <c r="D98" s="163"/>
      <c r="E98" s="165"/>
      <c r="F98" s="165"/>
      <c r="G98" s="165"/>
      <c r="H98" s="165"/>
      <c r="I98" s="165"/>
      <c r="J98" s="165"/>
      <c r="K98" s="33">
        <v>3</v>
      </c>
      <c r="L98" s="166" t="str">
        <f>$V$83</f>
        <v>-</v>
      </c>
      <c r="M98" s="167"/>
      <c r="N98" s="167"/>
      <c r="O98" s="167"/>
      <c r="P98" s="167"/>
      <c r="Q98" s="167"/>
      <c r="R98" s="167"/>
      <c r="S98" s="168"/>
      <c r="T98" s="34"/>
    </row>
    <row r="99" spans="2:20" ht="27" hidden="1" customHeight="1">
      <c r="B99" s="161"/>
      <c r="C99" s="163"/>
      <c r="D99" s="163"/>
      <c r="E99" s="165"/>
      <c r="F99" s="165"/>
      <c r="G99" s="165"/>
      <c r="H99" s="165"/>
      <c r="I99" s="165"/>
      <c r="J99" s="165"/>
      <c r="K99" s="33">
        <v>4</v>
      </c>
      <c r="L99" s="166" t="str">
        <f>$V$85</f>
        <v>-</v>
      </c>
      <c r="M99" s="167"/>
      <c r="N99" s="167"/>
      <c r="O99" s="167"/>
      <c r="P99" s="167"/>
      <c r="Q99" s="167"/>
      <c r="R99" s="167"/>
      <c r="S99" s="168"/>
      <c r="T99" s="34"/>
    </row>
    <row r="100" spans="2:20" ht="27" hidden="1" customHeight="1">
      <c r="B100" s="162"/>
      <c r="C100" s="163"/>
      <c r="D100" s="163"/>
      <c r="E100" s="165"/>
      <c r="F100" s="165"/>
      <c r="G100" s="165"/>
      <c r="H100" s="165"/>
      <c r="I100" s="165"/>
      <c r="J100" s="165"/>
      <c r="K100" s="33">
        <v>5</v>
      </c>
      <c r="L100" s="166" t="str">
        <f>$V$87</f>
        <v>-</v>
      </c>
      <c r="M100" s="167"/>
      <c r="N100" s="167"/>
      <c r="O100" s="167"/>
      <c r="P100" s="167"/>
      <c r="Q100" s="167"/>
      <c r="R100" s="167"/>
      <c r="S100" s="168"/>
      <c r="T100" s="34"/>
    </row>
    <row r="101" spans="2:20" ht="27" hidden="1" customHeight="1">
      <c r="B101" s="160">
        <v>2</v>
      </c>
      <c r="C101" s="163" t="e">
        <f>IF(#REF!="","-",#REF!)</f>
        <v>#REF!</v>
      </c>
      <c r="D101" s="163"/>
      <c r="E101" s="164" t="e">
        <f>IF(LEN(#REF!)&gt;17,"-",#REF!)</f>
        <v>#REF!</v>
      </c>
      <c r="F101" s="165"/>
      <c r="G101" s="165"/>
      <c r="H101" s="165"/>
      <c r="I101" s="165"/>
      <c r="J101" s="165"/>
      <c r="K101" s="33">
        <v>1</v>
      </c>
      <c r="L101" s="166" t="e">
        <f>#REF!</f>
        <v>#REF!</v>
      </c>
      <c r="M101" s="167"/>
      <c r="N101" s="167"/>
      <c r="O101" s="167"/>
      <c r="P101" s="167"/>
      <c r="Q101" s="167"/>
      <c r="R101" s="167"/>
      <c r="S101" s="168"/>
      <c r="T101" s="34"/>
    </row>
    <row r="102" spans="2:20" ht="27" hidden="1" customHeight="1">
      <c r="B102" s="161"/>
      <c r="C102" s="163"/>
      <c r="D102" s="163"/>
      <c r="E102" s="165"/>
      <c r="F102" s="165"/>
      <c r="G102" s="165"/>
      <c r="H102" s="165"/>
      <c r="I102" s="165"/>
      <c r="J102" s="165"/>
      <c r="K102" s="33">
        <v>2</v>
      </c>
      <c r="L102" s="166" t="e">
        <f>#REF!</f>
        <v>#REF!</v>
      </c>
      <c r="M102" s="167"/>
      <c r="N102" s="167"/>
      <c r="O102" s="167"/>
      <c r="P102" s="167"/>
      <c r="Q102" s="167"/>
      <c r="R102" s="167"/>
      <c r="S102" s="168"/>
      <c r="T102" s="34"/>
    </row>
    <row r="103" spans="2:20" ht="27" hidden="1" customHeight="1">
      <c r="B103" s="161"/>
      <c r="C103" s="163"/>
      <c r="D103" s="163"/>
      <c r="E103" s="165"/>
      <c r="F103" s="165"/>
      <c r="G103" s="165"/>
      <c r="H103" s="165"/>
      <c r="I103" s="165"/>
      <c r="J103" s="165"/>
      <c r="K103" s="33">
        <v>3</v>
      </c>
      <c r="L103" s="166" t="e">
        <f>#REF!</f>
        <v>#REF!</v>
      </c>
      <c r="M103" s="167"/>
      <c r="N103" s="167"/>
      <c r="O103" s="167"/>
      <c r="P103" s="167"/>
      <c r="Q103" s="167"/>
      <c r="R103" s="167"/>
      <c r="S103" s="168"/>
      <c r="T103" s="34"/>
    </row>
    <row r="104" spans="2:20" ht="27" hidden="1" customHeight="1">
      <c r="B104" s="161"/>
      <c r="C104" s="163"/>
      <c r="D104" s="163"/>
      <c r="E104" s="165"/>
      <c r="F104" s="165"/>
      <c r="G104" s="165"/>
      <c r="H104" s="165"/>
      <c r="I104" s="165"/>
      <c r="J104" s="165"/>
      <c r="K104" s="33">
        <v>4</v>
      </c>
      <c r="L104" s="166" t="e">
        <f>#REF!</f>
        <v>#REF!</v>
      </c>
      <c r="M104" s="167"/>
      <c r="N104" s="167"/>
      <c r="O104" s="167"/>
      <c r="P104" s="167"/>
      <c r="Q104" s="167"/>
      <c r="R104" s="167"/>
      <c r="S104" s="168"/>
      <c r="T104" s="34"/>
    </row>
    <row r="105" spans="2:20" ht="27" hidden="1" customHeight="1">
      <c r="B105" s="162"/>
      <c r="C105" s="163"/>
      <c r="D105" s="163"/>
      <c r="E105" s="165"/>
      <c r="F105" s="165"/>
      <c r="G105" s="165"/>
      <c r="H105" s="165"/>
      <c r="I105" s="165"/>
      <c r="J105" s="165"/>
      <c r="K105" s="33">
        <v>5</v>
      </c>
      <c r="L105" s="166" t="e">
        <f>#REF!</f>
        <v>#REF!</v>
      </c>
      <c r="M105" s="167"/>
      <c r="N105" s="167"/>
      <c r="O105" s="167"/>
      <c r="P105" s="167"/>
      <c r="Q105" s="167"/>
      <c r="R105" s="167"/>
      <c r="S105" s="168"/>
      <c r="T105" s="34"/>
    </row>
    <row r="106" spans="2:20" ht="27" hidden="1" customHeight="1">
      <c r="B106" s="160">
        <v>3</v>
      </c>
      <c r="C106" s="163" t="e">
        <f>IF(#REF!="","-",#REF!)</f>
        <v>#REF!</v>
      </c>
      <c r="D106" s="163"/>
      <c r="E106" s="164" t="e">
        <f>IF(LEN(#REF!)&gt;17,"-",#REF!)</f>
        <v>#REF!</v>
      </c>
      <c r="F106" s="165"/>
      <c r="G106" s="165"/>
      <c r="H106" s="165"/>
      <c r="I106" s="165"/>
      <c r="J106" s="165"/>
      <c r="K106" s="33">
        <v>1</v>
      </c>
      <c r="L106" s="166" t="e">
        <f>#REF!</f>
        <v>#REF!</v>
      </c>
      <c r="M106" s="167"/>
      <c r="N106" s="167"/>
      <c r="O106" s="167"/>
      <c r="P106" s="167"/>
      <c r="Q106" s="167"/>
      <c r="R106" s="167"/>
      <c r="S106" s="168"/>
      <c r="T106" s="34"/>
    </row>
    <row r="107" spans="2:20" ht="27" hidden="1" customHeight="1">
      <c r="B107" s="161"/>
      <c r="C107" s="163"/>
      <c r="D107" s="163"/>
      <c r="E107" s="165"/>
      <c r="F107" s="165"/>
      <c r="G107" s="165"/>
      <c r="H107" s="165"/>
      <c r="I107" s="165"/>
      <c r="J107" s="165"/>
      <c r="K107" s="33">
        <v>2</v>
      </c>
      <c r="L107" s="166" t="e">
        <f>#REF!</f>
        <v>#REF!</v>
      </c>
      <c r="M107" s="167"/>
      <c r="N107" s="167"/>
      <c r="O107" s="167"/>
      <c r="P107" s="167"/>
      <c r="Q107" s="167"/>
      <c r="R107" s="167"/>
      <c r="S107" s="168"/>
      <c r="T107" s="34"/>
    </row>
    <row r="108" spans="2:20" ht="27" hidden="1" customHeight="1">
      <c r="B108" s="161"/>
      <c r="C108" s="163"/>
      <c r="D108" s="163"/>
      <c r="E108" s="165"/>
      <c r="F108" s="165"/>
      <c r="G108" s="165"/>
      <c r="H108" s="165"/>
      <c r="I108" s="165"/>
      <c r="J108" s="165"/>
      <c r="K108" s="33">
        <v>3</v>
      </c>
      <c r="L108" s="166" t="e">
        <f>#REF!</f>
        <v>#REF!</v>
      </c>
      <c r="M108" s="167"/>
      <c r="N108" s="167"/>
      <c r="O108" s="167"/>
      <c r="P108" s="167"/>
      <c r="Q108" s="167"/>
      <c r="R108" s="167"/>
      <c r="S108" s="168"/>
      <c r="T108" s="34"/>
    </row>
    <row r="109" spans="2:20" ht="27" hidden="1" customHeight="1">
      <c r="B109" s="161"/>
      <c r="C109" s="163"/>
      <c r="D109" s="163"/>
      <c r="E109" s="165"/>
      <c r="F109" s="165"/>
      <c r="G109" s="165"/>
      <c r="H109" s="165"/>
      <c r="I109" s="165"/>
      <c r="J109" s="165"/>
      <c r="K109" s="33">
        <v>4</v>
      </c>
      <c r="L109" s="166" t="e">
        <f>#REF!</f>
        <v>#REF!</v>
      </c>
      <c r="M109" s="167"/>
      <c r="N109" s="167"/>
      <c r="O109" s="167"/>
      <c r="P109" s="167"/>
      <c r="Q109" s="167"/>
      <c r="R109" s="167"/>
      <c r="S109" s="168"/>
      <c r="T109" s="34"/>
    </row>
    <row r="110" spans="2:20" ht="27" hidden="1" customHeight="1">
      <c r="B110" s="162"/>
      <c r="C110" s="163"/>
      <c r="D110" s="163"/>
      <c r="E110" s="165"/>
      <c r="F110" s="165"/>
      <c r="G110" s="165"/>
      <c r="H110" s="165"/>
      <c r="I110" s="165"/>
      <c r="J110" s="165"/>
      <c r="K110" s="33">
        <v>5</v>
      </c>
      <c r="L110" s="166" t="e">
        <f>#REF!</f>
        <v>#REF!</v>
      </c>
      <c r="M110" s="167"/>
      <c r="N110" s="167"/>
      <c r="O110" s="167"/>
      <c r="P110" s="167"/>
      <c r="Q110" s="167"/>
      <c r="R110" s="167"/>
      <c r="S110" s="168"/>
      <c r="T110" s="34"/>
    </row>
    <row r="111" spans="2:20" ht="27" hidden="1" customHeight="1">
      <c r="B111" s="160">
        <v>4</v>
      </c>
      <c r="C111" s="163" t="e">
        <f>IF(#REF!="","-",#REF!)</f>
        <v>#REF!</v>
      </c>
      <c r="D111" s="163"/>
      <c r="E111" s="164" t="e">
        <f>IF(LEN(#REF!)&gt;17,"-",#REF!)</f>
        <v>#REF!</v>
      </c>
      <c r="F111" s="165"/>
      <c r="G111" s="165"/>
      <c r="H111" s="165"/>
      <c r="I111" s="165"/>
      <c r="J111" s="165"/>
      <c r="K111" s="33">
        <v>1</v>
      </c>
      <c r="L111" s="166" t="e">
        <f>#REF!</f>
        <v>#REF!</v>
      </c>
      <c r="M111" s="167"/>
      <c r="N111" s="167"/>
      <c r="O111" s="167"/>
      <c r="P111" s="167"/>
      <c r="Q111" s="167"/>
      <c r="R111" s="167"/>
      <c r="S111" s="168"/>
      <c r="T111" s="34"/>
    </row>
    <row r="112" spans="2:20" ht="27" hidden="1" customHeight="1">
      <c r="B112" s="161"/>
      <c r="C112" s="163"/>
      <c r="D112" s="163"/>
      <c r="E112" s="165"/>
      <c r="F112" s="165"/>
      <c r="G112" s="165"/>
      <c r="H112" s="165"/>
      <c r="I112" s="165"/>
      <c r="J112" s="165"/>
      <c r="K112" s="33">
        <v>2</v>
      </c>
      <c r="L112" s="166" t="e">
        <f>#REF!</f>
        <v>#REF!</v>
      </c>
      <c r="M112" s="167"/>
      <c r="N112" s="167"/>
      <c r="O112" s="167"/>
      <c r="P112" s="167"/>
      <c r="Q112" s="167"/>
      <c r="R112" s="167"/>
      <c r="S112" s="168"/>
      <c r="T112" s="34"/>
    </row>
    <row r="113" spans="2:20" ht="27" hidden="1" customHeight="1">
      <c r="B113" s="161"/>
      <c r="C113" s="163"/>
      <c r="D113" s="163"/>
      <c r="E113" s="165"/>
      <c r="F113" s="165"/>
      <c r="G113" s="165"/>
      <c r="H113" s="165"/>
      <c r="I113" s="165"/>
      <c r="J113" s="165"/>
      <c r="K113" s="33">
        <v>3</v>
      </c>
      <c r="L113" s="166" t="e">
        <f>#REF!</f>
        <v>#REF!</v>
      </c>
      <c r="M113" s="167"/>
      <c r="N113" s="167"/>
      <c r="O113" s="167"/>
      <c r="P113" s="167"/>
      <c r="Q113" s="167"/>
      <c r="R113" s="167"/>
      <c r="S113" s="168"/>
      <c r="T113" s="34"/>
    </row>
    <row r="114" spans="2:20" ht="27" hidden="1" customHeight="1">
      <c r="B114" s="161"/>
      <c r="C114" s="163"/>
      <c r="D114" s="163"/>
      <c r="E114" s="165"/>
      <c r="F114" s="165"/>
      <c r="G114" s="165"/>
      <c r="H114" s="165"/>
      <c r="I114" s="165"/>
      <c r="J114" s="165"/>
      <c r="K114" s="33">
        <v>4</v>
      </c>
      <c r="L114" s="166" t="e">
        <f>#REF!</f>
        <v>#REF!</v>
      </c>
      <c r="M114" s="167"/>
      <c r="N114" s="167"/>
      <c r="O114" s="167"/>
      <c r="P114" s="167"/>
      <c r="Q114" s="167"/>
      <c r="R114" s="167"/>
      <c r="S114" s="168"/>
      <c r="T114" s="34"/>
    </row>
    <row r="115" spans="2:20" ht="27" hidden="1" customHeight="1">
      <c r="B115" s="162"/>
      <c r="C115" s="163"/>
      <c r="D115" s="163"/>
      <c r="E115" s="165"/>
      <c r="F115" s="165"/>
      <c r="G115" s="165"/>
      <c r="H115" s="165"/>
      <c r="I115" s="165"/>
      <c r="J115" s="165"/>
      <c r="K115" s="33">
        <v>5</v>
      </c>
      <c r="L115" s="166" t="e">
        <f>#REF!</f>
        <v>#REF!</v>
      </c>
      <c r="M115" s="167"/>
      <c r="N115" s="167"/>
      <c r="O115" s="167"/>
      <c r="P115" s="167"/>
      <c r="Q115" s="167"/>
      <c r="R115" s="167"/>
      <c r="S115" s="168"/>
      <c r="T115" s="34"/>
    </row>
    <row r="116" spans="2:20" ht="27" hidden="1" customHeight="1">
      <c r="B116" s="160">
        <v>5</v>
      </c>
      <c r="C116" s="163" t="e">
        <f>IF(#REF!="","-",#REF!)</f>
        <v>#REF!</v>
      </c>
      <c r="D116" s="163"/>
      <c r="E116" s="164" t="e">
        <f>IF(LEN(#REF!)&gt;17,"-",#REF!)</f>
        <v>#REF!</v>
      </c>
      <c r="F116" s="165"/>
      <c r="G116" s="165"/>
      <c r="H116" s="165"/>
      <c r="I116" s="165"/>
      <c r="J116" s="165"/>
      <c r="K116" s="33">
        <v>1</v>
      </c>
      <c r="L116" s="166" t="e">
        <f>#REF!</f>
        <v>#REF!</v>
      </c>
      <c r="M116" s="167"/>
      <c r="N116" s="167"/>
      <c r="O116" s="167"/>
      <c r="P116" s="167"/>
      <c r="Q116" s="167"/>
      <c r="R116" s="167"/>
      <c r="S116" s="168"/>
      <c r="T116" s="34"/>
    </row>
    <row r="117" spans="2:20" ht="27" hidden="1" customHeight="1">
      <c r="B117" s="161"/>
      <c r="C117" s="163"/>
      <c r="D117" s="163"/>
      <c r="E117" s="165"/>
      <c r="F117" s="165"/>
      <c r="G117" s="165"/>
      <c r="H117" s="165"/>
      <c r="I117" s="165"/>
      <c r="J117" s="165"/>
      <c r="K117" s="33">
        <v>2</v>
      </c>
      <c r="L117" s="166" t="e">
        <f>#REF!</f>
        <v>#REF!</v>
      </c>
      <c r="M117" s="167"/>
      <c r="N117" s="167"/>
      <c r="O117" s="167"/>
      <c r="P117" s="167"/>
      <c r="Q117" s="167"/>
      <c r="R117" s="167"/>
      <c r="S117" s="168"/>
      <c r="T117" s="34"/>
    </row>
    <row r="118" spans="2:20" ht="27" hidden="1" customHeight="1">
      <c r="B118" s="161"/>
      <c r="C118" s="163"/>
      <c r="D118" s="163"/>
      <c r="E118" s="165"/>
      <c r="F118" s="165"/>
      <c r="G118" s="165"/>
      <c r="H118" s="165"/>
      <c r="I118" s="165"/>
      <c r="J118" s="165"/>
      <c r="K118" s="33">
        <v>3</v>
      </c>
      <c r="L118" s="166" t="e">
        <f>#REF!</f>
        <v>#REF!</v>
      </c>
      <c r="M118" s="167"/>
      <c r="N118" s="167"/>
      <c r="O118" s="167"/>
      <c r="P118" s="167"/>
      <c r="Q118" s="167"/>
      <c r="R118" s="167"/>
      <c r="S118" s="168"/>
      <c r="T118" s="34"/>
    </row>
    <row r="119" spans="2:20" ht="27" hidden="1" customHeight="1">
      <c r="B119" s="161"/>
      <c r="C119" s="163"/>
      <c r="D119" s="163"/>
      <c r="E119" s="165"/>
      <c r="F119" s="165"/>
      <c r="G119" s="165"/>
      <c r="H119" s="165"/>
      <c r="I119" s="165"/>
      <c r="J119" s="165"/>
      <c r="K119" s="33">
        <v>4</v>
      </c>
      <c r="L119" s="166" t="e">
        <f>#REF!</f>
        <v>#REF!</v>
      </c>
      <c r="M119" s="167"/>
      <c r="N119" s="167"/>
      <c r="O119" s="167"/>
      <c r="P119" s="167"/>
      <c r="Q119" s="167"/>
      <c r="R119" s="167"/>
      <c r="S119" s="168"/>
      <c r="T119" s="34"/>
    </row>
    <row r="120" spans="2:20" ht="27" hidden="1" customHeight="1">
      <c r="B120" s="162"/>
      <c r="C120" s="163"/>
      <c r="D120" s="163"/>
      <c r="E120" s="165"/>
      <c r="F120" s="165"/>
      <c r="G120" s="165"/>
      <c r="H120" s="165"/>
      <c r="I120" s="165"/>
      <c r="J120" s="165"/>
      <c r="K120" s="33">
        <v>5</v>
      </c>
      <c r="L120" s="166" t="e">
        <f>#REF!</f>
        <v>#REF!</v>
      </c>
      <c r="M120" s="167"/>
      <c r="N120" s="167"/>
      <c r="O120" s="167"/>
      <c r="P120" s="167"/>
      <c r="Q120" s="167"/>
      <c r="R120" s="167"/>
      <c r="S120" s="168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308</v>
      </c>
      <c r="D326" s="1" t="s">
        <v>294</v>
      </c>
      <c r="E326" s="1" t="s">
        <v>295</v>
      </c>
    </row>
    <row r="327" spans="1:5" hidden="1">
      <c r="C327" s="1" t="s">
        <v>307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318</v>
      </c>
    </row>
    <row r="335" spans="1:5" hidden="1">
      <c r="C335" s="1" t="s">
        <v>319</v>
      </c>
    </row>
    <row r="336" spans="1:5" hidden="1">
      <c r="C336" s="1" t="s">
        <v>320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54" priority="12" stopIfTrue="1" operator="equal">
      <formula>"Favor de indicar el tipo de fórmula"</formula>
    </cfRule>
    <cfRule type="cellIs" dxfId="53" priority="13" stopIfTrue="1" operator="equal">
      <formula>"Favor de proporcionar valores al calendario de las 2 variables en lo programado"</formula>
    </cfRule>
  </conditionalFormatting>
  <conditionalFormatting sqref="F16">
    <cfRule type="cellIs" dxfId="52" priority="11" stopIfTrue="1" operator="equal">
      <formula>"VERIFIQUE QUE LA SUBFUNCIÓN CORRESPONDA AL CATÁLOGO DE FUNCIONES"</formula>
    </cfRule>
  </conditionalFormatting>
  <conditionalFormatting sqref="V71">
    <cfRule type="cellIs" dxfId="51" priority="9" stopIfTrue="1" operator="equal">
      <formula>"Favor de indicar el tipo de fórmula"</formula>
    </cfRule>
    <cfRule type="cellIs" dxfId="50" priority="10" stopIfTrue="1" operator="equal">
      <formula>"Favor de proporcionar valores al calendario de las 2 variables en lo programado"</formula>
    </cfRule>
  </conditionalFormatting>
  <conditionalFormatting sqref="V35">
    <cfRule type="cellIs" dxfId="49" priority="7" stopIfTrue="1" operator="equal">
      <formula>"Favor de indicar el tipo de fórmula"</formula>
    </cfRule>
    <cfRule type="cellIs" dxfId="48" priority="8" stopIfTrue="1" operator="equal">
      <formula>"Favor de proporcionar valores al calendario de las 2 variables en lo programado"</formula>
    </cfRule>
  </conditionalFormatting>
  <conditionalFormatting sqref="V40">
    <cfRule type="cellIs" dxfId="47" priority="5" stopIfTrue="1" operator="equal">
      <formula>"Favor de indicar el tipo de fórmula"</formula>
    </cfRule>
    <cfRule type="cellIs" dxfId="46" priority="6" stopIfTrue="1" operator="equal">
      <formula>"Favor de proporcionar valores al calendario de las 2 variables en lo programado"</formula>
    </cfRule>
  </conditionalFormatting>
  <conditionalFormatting sqref="V51">
    <cfRule type="cellIs" dxfId="45" priority="3" stopIfTrue="1" operator="equal">
      <formula>"Favor de indicar el tipo de fórmula"</formula>
    </cfRule>
    <cfRule type="cellIs" dxfId="44" priority="4" stopIfTrue="1" operator="equal">
      <formula>"Favor de proporcionar valores al calendario de las 2 variables en lo programado"</formula>
    </cfRule>
  </conditionalFormatting>
  <conditionalFormatting sqref="V56">
    <cfRule type="cellIs" dxfId="43" priority="1" stopIfTrue="1" operator="equal">
      <formula>"Favor de indicar el tipo de fórmula"</formula>
    </cfRule>
    <cfRule type="cellIs" dxfId="42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62" t="s">
        <v>831</v>
      </c>
      <c r="C1" s="62" t="s">
        <v>830</v>
      </c>
      <c r="D1" s="63" t="s">
        <v>37</v>
      </c>
      <c r="E1" s="63" t="s">
        <v>851</v>
      </c>
      <c r="F1" s="63" t="s">
        <v>71</v>
      </c>
      <c r="G1" s="63" t="s">
        <v>343</v>
      </c>
    </row>
    <row r="2" spans="1:8">
      <c r="A2">
        <v>1</v>
      </c>
      <c r="B2" t="s">
        <v>345</v>
      </c>
      <c r="C2" t="s">
        <v>344</v>
      </c>
      <c r="D2" s="94" t="s">
        <v>993</v>
      </c>
      <c r="E2" s="94" t="s">
        <v>965</v>
      </c>
      <c r="F2" t="s">
        <v>852</v>
      </c>
      <c r="G2" s="140" t="s">
        <v>1037</v>
      </c>
    </row>
    <row r="3" spans="1:8">
      <c r="A3">
        <v>2</v>
      </c>
      <c r="B3" t="s">
        <v>347</v>
      </c>
      <c r="C3" t="s">
        <v>346</v>
      </c>
      <c r="D3" s="94" t="s">
        <v>994</v>
      </c>
      <c r="E3" s="94" t="s">
        <v>966</v>
      </c>
      <c r="F3" t="s">
        <v>853</v>
      </c>
      <c r="G3" t="s">
        <v>1036</v>
      </c>
    </row>
    <row r="4" spans="1:8">
      <c r="A4">
        <v>3</v>
      </c>
      <c r="B4" t="s">
        <v>349</v>
      </c>
      <c r="C4" t="s">
        <v>348</v>
      </c>
      <c r="D4" s="94" t="s">
        <v>995</v>
      </c>
      <c r="E4" s="94" t="s">
        <v>967</v>
      </c>
      <c r="F4" t="s">
        <v>854</v>
      </c>
      <c r="G4" t="s">
        <v>1038</v>
      </c>
    </row>
    <row r="5" spans="1:8">
      <c r="A5">
        <v>4</v>
      </c>
      <c r="B5" t="s">
        <v>351</v>
      </c>
      <c r="C5" t="s">
        <v>350</v>
      </c>
      <c r="D5" s="94" t="s">
        <v>996</v>
      </c>
      <c r="E5" s="94" t="s">
        <v>968</v>
      </c>
      <c r="F5" t="s">
        <v>855</v>
      </c>
      <c r="G5" t="s">
        <v>1039</v>
      </c>
    </row>
    <row r="6" spans="1:8">
      <c r="A6">
        <v>5</v>
      </c>
      <c r="B6" t="s">
        <v>353</v>
      </c>
      <c r="C6" t="s">
        <v>352</v>
      </c>
      <c r="E6" s="94" t="s">
        <v>969</v>
      </c>
      <c r="F6" t="s">
        <v>856</v>
      </c>
      <c r="G6" t="s">
        <v>1040</v>
      </c>
    </row>
    <row r="7" spans="1:8">
      <c r="A7">
        <v>6</v>
      </c>
      <c r="B7" t="s">
        <v>355</v>
      </c>
      <c r="C7" t="s">
        <v>354</v>
      </c>
      <c r="E7" s="94" t="s">
        <v>970</v>
      </c>
      <c r="F7" t="s">
        <v>857</v>
      </c>
      <c r="G7" t="s">
        <v>1041</v>
      </c>
    </row>
    <row r="8" spans="1:8">
      <c r="A8">
        <v>7</v>
      </c>
      <c r="B8" t="s">
        <v>356</v>
      </c>
      <c r="C8" s="51" t="s">
        <v>832</v>
      </c>
      <c r="D8" s="51"/>
      <c r="E8" s="94" t="s">
        <v>971</v>
      </c>
      <c r="F8" t="s">
        <v>858</v>
      </c>
      <c r="G8" t="s">
        <v>1042</v>
      </c>
    </row>
    <row r="9" spans="1:8">
      <c r="A9">
        <v>8</v>
      </c>
      <c r="B9" t="s">
        <v>358</v>
      </c>
      <c r="C9" t="s">
        <v>357</v>
      </c>
      <c r="E9" s="94" t="s">
        <v>972</v>
      </c>
      <c r="F9" t="s">
        <v>859</v>
      </c>
      <c r="G9" t="s">
        <v>1044</v>
      </c>
    </row>
    <row r="10" spans="1:8" ht="30">
      <c r="A10">
        <v>9</v>
      </c>
      <c r="B10" t="s">
        <v>360</v>
      </c>
      <c r="C10" t="s">
        <v>359</v>
      </c>
      <c r="E10" s="94" t="s">
        <v>973</v>
      </c>
      <c r="F10" t="s">
        <v>860</v>
      </c>
      <c r="G10" s="140" t="s">
        <v>1043</v>
      </c>
      <c r="H10" s="64"/>
    </row>
    <row r="11" spans="1:8">
      <c r="A11">
        <v>10</v>
      </c>
      <c r="B11" t="s">
        <v>362</v>
      </c>
      <c r="C11" t="s">
        <v>361</v>
      </c>
      <c r="E11" s="94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4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4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4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4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4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4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4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4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4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4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4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4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4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4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4" t="s">
        <v>989</v>
      </c>
      <c r="F26" t="s">
        <v>876</v>
      </c>
    </row>
    <row r="27" spans="1:6">
      <c r="A27">
        <v>26</v>
      </c>
      <c r="B27" s="96" t="s">
        <v>392</v>
      </c>
      <c r="C27" s="96" t="s">
        <v>391</v>
      </c>
      <c r="E27" s="94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4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4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6" t="s">
        <v>423</v>
      </c>
      <c r="C43" s="96" t="s">
        <v>422</v>
      </c>
      <c r="F43" t="s">
        <v>893</v>
      </c>
    </row>
    <row r="44" spans="1:6">
      <c r="A44">
        <v>43</v>
      </c>
      <c r="B44" s="96" t="s">
        <v>425</v>
      </c>
      <c r="C44" s="96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6" t="s">
        <v>447</v>
      </c>
      <c r="C55" s="96" t="s">
        <v>446</v>
      </c>
      <c r="F55" t="s">
        <v>905</v>
      </c>
    </row>
    <row r="56" spans="1:6">
      <c r="A56">
        <v>55</v>
      </c>
      <c r="B56" s="96" t="s">
        <v>449</v>
      </c>
      <c r="C56" s="96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6" t="s">
        <v>479</v>
      </c>
      <c r="C71" s="96" t="s">
        <v>478</v>
      </c>
      <c r="F71" t="s">
        <v>921</v>
      </c>
    </row>
    <row r="72" spans="1:6">
      <c r="A72">
        <v>71</v>
      </c>
      <c r="B72" s="96" t="s">
        <v>481</v>
      </c>
      <c r="C72" s="96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6" t="s">
        <v>517</v>
      </c>
      <c r="C90" s="96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6" t="s">
        <v>531</v>
      </c>
      <c r="C97" s="96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6" t="s">
        <v>541</v>
      </c>
      <c r="C102" s="96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6" t="s">
        <v>547</v>
      </c>
      <c r="C105" s="96" t="s">
        <v>546</v>
      </c>
      <c r="F105" t="s">
        <v>955</v>
      </c>
    </row>
    <row r="106" spans="1:6">
      <c r="A106">
        <v>105</v>
      </c>
      <c r="B106" s="96" t="s">
        <v>549</v>
      </c>
      <c r="C106" s="96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6" t="s">
        <v>573</v>
      </c>
      <c r="C118" s="96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6" t="s">
        <v>592</v>
      </c>
      <c r="C128" s="96" t="s">
        <v>591</v>
      </c>
    </row>
    <row r="129" spans="1:3">
      <c r="A129">
        <v>128</v>
      </c>
      <c r="B129" s="96" t="s">
        <v>594</v>
      </c>
      <c r="C129" s="96" t="s">
        <v>593</v>
      </c>
    </row>
    <row r="130" spans="1:3">
      <c r="A130">
        <v>129</v>
      </c>
      <c r="B130" s="96" t="s">
        <v>596</v>
      </c>
      <c r="C130" s="96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6" t="s">
        <v>635</v>
      </c>
      <c r="C151" s="96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6" t="s">
        <v>649</v>
      </c>
      <c r="C158" s="96" t="s">
        <v>648</v>
      </c>
    </row>
    <row r="159" spans="1:3">
      <c r="A159">
        <v>158</v>
      </c>
      <c r="B159" s="96" t="s">
        <v>651</v>
      </c>
      <c r="C159" s="96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6" t="s">
        <v>663</v>
      </c>
      <c r="C166" s="96" t="s">
        <v>840</v>
      </c>
    </row>
    <row r="167" spans="1:3">
      <c r="A167">
        <v>166</v>
      </c>
      <c r="B167" s="96" t="s">
        <v>665</v>
      </c>
      <c r="C167" s="96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6" t="s">
        <v>676</v>
      </c>
      <c r="C173" s="96" t="s">
        <v>675</v>
      </c>
    </row>
    <row r="174" spans="1:3">
      <c r="A174">
        <v>173</v>
      </c>
      <c r="B174" s="96" t="s">
        <v>678</v>
      </c>
      <c r="C174" s="96" t="s">
        <v>677</v>
      </c>
    </row>
    <row r="175" spans="1:3">
      <c r="A175">
        <v>174</v>
      </c>
      <c r="B175" s="96" t="s">
        <v>680</v>
      </c>
      <c r="C175" s="96" t="s">
        <v>679</v>
      </c>
    </row>
    <row r="176" spans="1:3">
      <c r="A176">
        <v>175</v>
      </c>
      <c r="B176" s="96" t="s">
        <v>682</v>
      </c>
      <c r="C176" s="96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6" t="s">
        <v>696</v>
      </c>
      <c r="C183" s="96" t="s">
        <v>695</v>
      </c>
    </row>
    <row r="184" spans="1:3">
      <c r="A184">
        <v>183</v>
      </c>
      <c r="B184" s="96" t="s">
        <v>698</v>
      </c>
      <c r="C184" s="96" t="s">
        <v>697</v>
      </c>
    </row>
    <row r="185" spans="1:3">
      <c r="A185">
        <v>184</v>
      </c>
      <c r="B185" s="96" t="s">
        <v>700</v>
      </c>
      <c r="C185" s="96" t="s">
        <v>699</v>
      </c>
    </row>
    <row r="186" spans="1:3">
      <c r="A186">
        <v>185</v>
      </c>
      <c r="B186" s="96" t="s">
        <v>702</v>
      </c>
      <c r="C186" s="96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6" t="s">
        <v>734</v>
      </c>
      <c r="C202" s="96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6" t="s">
        <v>750</v>
      </c>
      <c r="C210" s="96" t="s">
        <v>749</v>
      </c>
    </row>
    <row r="211" spans="1:5">
      <c r="A211">
        <v>210</v>
      </c>
      <c r="B211" s="96" t="s">
        <v>751</v>
      </c>
      <c r="C211" s="96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6" t="s">
        <v>759</v>
      </c>
      <c r="C216" s="96" t="s">
        <v>758</v>
      </c>
    </row>
    <row r="217" spans="1:5">
      <c r="A217">
        <v>216</v>
      </c>
      <c r="B217" s="96" t="s">
        <v>761</v>
      </c>
      <c r="C217" s="96" t="s">
        <v>760</v>
      </c>
    </row>
    <row r="218" spans="1:5">
      <c r="A218">
        <v>217</v>
      </c>
      <c r="B218" s="96" t="s">
        <v>763</v>
      </c>
      <c r="C218" s="96" t="s">
        <v>762</v>
      </c>
    </row>
    <row r="219" spans="1:5" ht="25.5">
      <c r="A219">
        <v>1</v>
      </c>
      <c r="B219" s="57" t="s">
        <v>765</v>
      </c>
      <c r="C219" s="56" t="s">
        <v>764</v>
      </c>
      <c r="D219" s="66"/>
      <c r="E219" s="66"/>
    </row>
    <row r="220" spans="1:5" ht="38.25">
      <c r="A220">
        <v>2</v>
      </c>
      <c r="B220" s="57" t="s">
        <v>767</v>
      </c>
      <c r="C220" s="56" t="s">
        <v>766</v>
      </c>
      <c r="D220" s="66"/>
      <c r="E220" s="66"/>
    </row>
    <row r="221" spans="1:5" ht="38.25">
      <c r="A221">
        <v>3</v>
      </c>
      <c r="B221" s="57" t="s">
        <v>769</v>
      </c>
      <c r="C221" s="56" t="s">
        <v>768</v>
      </c>
      <c r="D221" s="66"/>
      <c r="E221" s="66"/>
    </row>
    <row r="222" spans="1:5" ht="38.25">
      <c r="A222">
        <v>4</v>
      </c>
      <c r="B222" s="59" t="s">
        <v>770</v>
      </c>
      <c r="C222" s="58" t="s">
        <v>846</v>
      </c>
      <c r="D222" s="67"/>
      <c r="E222" s="67"/>
    </row>
    <row r="223" spans="1:5" ht="38.25">
      <c r="A223">
        <v>5</v>
      </c>
      <c r="B223" s="57" t="s">
        <v>772</v>
      </c>
      <c r="C223" s="56" t="s">
        <v>771</v>
      </c>
      <c r="D223" s="66"/>
      <c r="E223" s="66"/>
    </row>
    <row r="224" spans="1:5" ht="25.5">
      <c r="A224">
        <v>6</v>
      </c>
      <c r="B224" s="57" t="s">
        <v>774</v>
      </c>
      <c r="C224" s="56" t="s">
        <v>773</v>
      </c>
      <c r="D224" s="66"/>
      <c r="E224" s="66"/>
    </row>
    <row r="225" spans="1:5" ht="38.25">
      <c r="A225">
        <v>7</v>
      </c>
      <c r="B225" s="57" t="s">
        <v>776</v>
      </c>
      <c r="C225" s="56" t="s">
        <v>775</v>
      </c>
      <c r="D225" s="66"/>
      <c r="E225" s="66"/>
    </row>
    <row r="226" spans="1:5" ht="25.5">
      <c r="A226">
        <v>8</v>
      </c>
      <c r="B226" s="57" t="s">
        <v>778</v>
      </c>
      <c r="C226" s="56" t="s">
        <v>777</v>
      </c>
      <c r="D226" s="66"/>
      <c r="E226" s="66"/>
    </row>
    <row r="227" spans="1:5" ht="38.25">
      <c r="A227">
        <v>9</v>
      </c>
      <c r="B227" s="57" t="s">
        <v>780</v>
      </c>
      <c r="C227" s="56" t="s">
        <v>779</v>
      </c>
      <c r="D227" s="66"/>
      <c r="E227" s="66"/>
    </row>
    <row r="228" spans="1:5" ht="38.25">
      <c r="A228">
        <v>10</v>
      </c>
      <c r="B228" s="57" t="s">
        <v>782</v>
      </c>
      <c r="C228" s="56" t="s">
        <v>781</v>
      </c>
      <c r="D228" s="66"/>
      <c r="E228" s="66"/>
    </row>
    <row r="229" spans="1:5" ht="38.25">
      <c r="A229">
        <v>11</v>
      </c>
      <c r="B229" s="59" t="s">
        <v>783</v>
      </c>
      <c r="C229" s="58" t="s">
        <v>847</v>
      </c>
      <c r="D229" s="67"/>
      <c r="E229" s="67"/>
    </row>
    <row r="230" spans="1:5" ht="38.25">
      <c r="A230">
        <v>12</v>
      </c>
      <c r="B230" s="61" t="s">
        <v>785</v>
      </c>
      <c r="C230" s="60" t="s">
        <v>784</v>
      </c>
      <c r="D230" s="68"/>
      <c r="E230" s="68"/>
    </row>
    <row r="231" spans="1:5" ht="38.25">
      <c r="A231">
        <v>13</v>
      </c>
      <c r="B231" s="61" t="s">
        <v>787</v>
      </c>
      <c r="C231" s="60" t="s">
        <v>786</v>
      </c>
      <c r="D231" s="68"/>
      <c r="E231" s="68"/>
    </row>
    <row r="232" spans="1:5" ht="38.25">
      <c r="A232">
        <v>14</v>
      </c>
      <c r="B232" s="61" t="s">
        <v>789</v>
      </c>
      <c r="C232" s="60" t="s">
        <v>788</v>
      </c>
      <c r="D232" s="68"/>
      <c r="E232" s="68"/>
    </row>
    <row r="233" spans="1:5" ht="38.25">
      <c r="A233">
        <v>15</v>
      </c>
      <c r="B233" s="57" t="s">
        <v>791</v>
      </c>
      <c r="C233" s="56" t="s">
        <v>790</v>
      </c>
      <c r="D233" s="66"/>
      <c r="E233" s="66"/>
    </row>
    <row r="234" spans="1:5" ht="38.25">
      <c r="A234">
        <v>16</v>
      </c>
      <c r="B234" s="57" t="s">
        <v>793</v>
      </c>
      <c r="C234" s="56" t="s">
        <v>792</v>
      </c>
      <c r="D234" s="66"/>
      <c r="E234" s="66"/>
    </row>
    <row r="235" spans="1:5" ht="38.25">
      <c r="A235">
        <v>17</v>
      </c>
      <c r="B235" s="57" t="s">
        <v>795</v>
      </c>
      <c r="C235" s="56" t="s">
        <v>794</v>
      </c>
      <c r="D235" s="66"/>
      <c r="E235" s="66"/>
    </row>
    <row r="236" spans="1:5" ht="38.25">
      <c r="A236">
        <v>18</v>
      </c>
      <c r="B236" s="59" t="s">
        <v>796</v>
      </c>
      <c r="C236" s="58" t="s">
        <v>848</v>
      </c>
      <c r="D236" s="67"/>
      <c r="E236" s="67"/>
    </row>
    <row r="237" spans="1:5" ht="25.5">
      <c r="A237">
        <v>19</v>
      </c>
      <c r="B237" s="61" t="s">
        <v>798</v>
      </c>
      <c r="C237" s="60" t="s">
        <v>797</v>
      </c>
      <c r="D237" s="68"/>
      <c r="E237" s="68"/>
    </row>
    <row r="238" spans="1:5" ht="38.25">
      <c r="A238">
        <v>20</v>
      </c>
      <c r="B238" s="61" t="s">
        <v>800</v>
      </c>
      <c r="C238" s="60" t="s">
        <v>799</v>
      </c>
      <c r="D238" s="68"/>
      <c r="E238" s="68"/>
    </row>
    <row r="239" spans="1:5" ht="25.5">
      <c r="A239">
        <v>21</v>
      </c>
      <c r="B239" s="57" t="s">
        <v>802</v>
      </c>
      <c r="C239" s="56" t="s">
        <v>801</v>
      </c>
      <c r="D239" s="66"/>
      <c r="E239" s="66"/>
    </row>
    <row r="240" spans="1:5" ht="38.25">
      <c r="A240">
        <v>22</v>
      </c>
      <c r="B240" s="59" t="s">
        <v>803</v>
      </c>
      <c r="C240" s="58" t="s">
        <v>849</v>
      </c>
      <c r="D240" s="67"/>
      <c r="E240" s="67"/>
    </row>
    <row r="241" spans="1:5" ht="38.25">
      <c r="A241">
        <v>23</v>
      </c>
      <c r="B241" s="57" t="s">
        <v>805</v>
      </c>
      <c r="C241" s="56" t="s">
        <v>804</v>
      </c>
      <c r="D241" s="66"/>
      <c r="E241" s="66"/>
    </row>
    <row r="242" spans="1:5" ht="25.5">
      <c r="A242">
        <v>24</v>
      </c>
      <c r="B242" s="57" t="s">
        <v>807</v>
      </c>
      <c r="C242" s="56" t="s">
        <v>806</v>
      </c>
      <c r="D242" s="66"/>
      <c r="E242" s="66"/>
    </row>
    <row r="243" spans="1:5" ht="38.25">
      <c r="A243">
        <v>25</v>
      </c>
      <c r="B243" s="57" t="s">
        <v>809</v>
      </c>
      <c r="C243" s="56" t="s">
        <v>808</v>
      </c>
      <c r="D243" s="66"/>
      <c r="E243" s="66"/>
    </row>
    <row r="244" spans="1:5" ht="25.5">
      <c r="A244">
        <v>1</v>
      </c>
      <c r="B244" s="57" t="s">
        <v>811</v>
      </c>
      <c r="C244" s="65" t="s">
        <v>810</v>
      </c>
      <c r="D244" s="69"/>
      <c r="E244" s="69"/>
    </row>
    <row r="245" spans="1:5">
      <c r="A245">
        <v>2</v>
      </c>
      <c r="B245" s="57" t="s">
        <v>813</v>
      </c>
      <c r="C245" s="65" t="s">
        <v>812</v>
      </c>
      <c r="D245" s="69"/>
      <c r="E245" s="69"/>
    </row>
    <row r="246" spans="1:5" ht="25.5">
      <c r="A246">
        <v>3</v>
      </c>
      <c r="B246" s="57" t="s">
        <v>815</v>
      </c>
      <c r="C246" s="65" t="s">
        <v>814</v>
      </c>
      <c r="D246" s="69"/>
      <c r="E246" s="69"/>
    </row>
    <row r="247" spans="1:5" ht="25.5">
      <c r="A247">
        <v>4</v>
      </c>
      <c r="B247" s="57" t="s">
        <v>817</v>
      </c>
      <c r="C247" s="65" t="s">
        <v>816</v>
      </c>
      <c r="D247" s="69"/>
      <c r="E247" s="69"/>
    </row>
    <row r="248" spans="1:5" ht="25.5">
      <c r="A248">
        <v>5</v>
      </c>
      <c r="B248" s="57" t="s">
        <v>819</v>
      </c>
      <c r="C248" s="65" t="s">
        <v>818</v>
      </c>
      <c r="D248" s="69"/>
      <c r="E248" s="69"/>
    </row>
    <row r="249" spans="1:5">
      <c r="A249">
        <v>6</v>
      </c>
      <c r="B249" s="57" t="s">
        <v>821</v>
      </c>
      <c r="C249" s="65" t="s">
        <v>820</v>
      </c>
      <c r="D249" s="69"/>
      <c r="E249" s="69"/>
    </row>
    <row r="250" spans="1:5">
      <c r="A250">
        <v>7</v>
      </c>
      <c r="B250" s="57" t="s">
        <v>823</v>
      </c>
      <c r="C250" s="65" t="s">
        <v>822</v>
      </c>
      <c r="D250" s="69"/>
      <c r="E250" s="69"/>
    </row>
    <row r="251" spans="1:5">
      <c r="A251">
        <v>8</v>
      </c>
      <c r="B251" s="57" t="s">
        <v>825</v>
      </c>
      <c r="C251" s="65" t="s">
        <v>824</v>
      </c>
      <c r="D251" s="69"/>
      <c r="E251" s="69"/>
    </row>
    <row r="252" spans="1:5">
      <c r="A252">
        <v>9</v>
      </c>
      <c r="B252" s="61" t="s">
        <v>827</v>
      </c>
      <c r="C252" s="65" t="s">
        <v>826</v>
      </c>
      <c r="D252" s="69"/>
      <c r="E252" s="69"/>
    </row>
    <row r="253" spans="1:5">
      <c r="A253">
        <v>10</v>
      </c>
      <c r="B253" s="57" t="s">
        <v>829</v>
      </c>
      <c r="C253" s="65" t="s">
        <v>828</v>
      </c>
      <c r="D253" s="69"/>
      <c r="E253" s="69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A1:A17"/>
  <sheetViews>
    <sheetView workbookViewId="0">
      <selection activeCell="A2" sqref="A2"/>
    </sheetView>
  </sheetViews>
  <sheetFormatPr baseColWidth="10" defaultRowHeight="15"/>
  <cols>
    <col min="1" max="1" width="58.28515625" customWidth="1"/>
  </cols>
  <sheetData>
    <row r="1" spans="1:1">
      <c r="A1" s="144" t="s">
        <v>1055</v>
      </c>
    </row>
    <row r="2" spans="1:1">
      <c r="A2" t="s">
        <v>1056</v>
      </c>
    </row>
    <row r="3" spans="1:1">
      <c r="A3" t="s">
        <v>1057</v>
      </c>
    </row>
    <row r="4" spans="1:1">
      <c r="A4" t="s">
        <v>1058</v>
      </c>
    </row>
    <row r="5" spans="1:1">
      <c r="A5" t="s">
        <v>1059</v>
      </c>
    </row>
    <row r="6" spans="1:1">
      <c r="A6" t="s">
        <v>1060</v>
      </c>
    </row>
    <row r="7" spans="1:1">
      <c r="A7" t="s">
        <v>1061</v>
      </c>
    </row>
    <row r="8" spans="1:1">
      <c r="A8" t="s">
        <v>1062</v>
      </c>
    </row>
    <row r="9" spans="1:1">
      <c r="A9" t="s">
        <v>1063</v>
      </c>
    </row>
    <row r="10" spans="1:1">
      <c r="A10" t="s">
        <v>1064</v>
      </c>
    </row>
    <row r="11" spans="1:1">
      <c r="A11" t="s">
        <v>1065</v>
      </c>
    </row>
    <row r="12" spans="1:1">
      <c r="A12" t="s">
        <v>1066</v>
      </c>
    </row>
    <row r="13" spans="1:1">
      <c r="A13" t="s">
        <v>1067</v>
      </c>
    </row>
    <row r="14" spans="1:1">
      <c r="A14" t="s">
        <v>1068</v>
      </c>
    </row>
    <row r="15" spans="1:1">
      <c r="A15" t="s">
        <v>1069</v>
      </c>
    </row>
    <row r="16" spans="1:1">
      <c r="A16" t="s">
        <v>1070</v>
      </c>
    </row>
    <row r="17" spans="1:1">
      <c r="A17" t="s">
        <v>1071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3300"/>
  </sheetPr>
  <dimension ref="A1:AG654"/>
  <sheetViews>
    <sheetView showGridLines="0" tabSelected="1" view="pageBreakPreview" topLeftCell="A237" zoomScale="85" zoomScaleNormal="85" zoomScaleSheetLayoutView="85" workbookViewId="0">
      <selection activeCell="C243" sqref="C243:D256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12.85546875" style="1" bestFit="1" customWidth="1"/>
    <col min="15" max="19" width="4.7109375" style="1" customWidth="1"/>
    <col min="20" max="20" width="12.85546875" style="1" bestFit="1" customWidth="1"/>
    <col min="21" max="21" width="9.140625" style="1" hidden="1" customWidth="1"/>
    <col min="22" max="22" width="12.5703125" style="1" bestFit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7">
      <c r="V1" s="2"/>
      <c r="W1" s="2"/>
    </row>
    <row r="2" spans="1:27" ht="18.75" customHeight="1" thickBot="1">
      <c r="A2" s="4"/>
      <c r="B2" s="4"/>
      <c r="C2" s="218" t="s">
        <v>850</v>
      </c>
      <c r="D2" s="218"/>
      <c r="E2" s="218"/>
      <c r="F2" s="317" t="s">
        <v>1078</v>
      </c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5"/>
      <c r="V2" s="6"/>
      <c r="W2" s="6"/>
    </row>
    <row r="3" spans="1:27" ht="18.75" customHeight="1" thickBot="1">
      <c r="A3" s="4"/>
      <c r="B3" s="4"/>
      <c r="C3" s="218" t="s">
        <v>1034</v>
      </c>
      <c r="D3" s="218"/>
      <c r="E3" s="218"/>
      <c r="F3" s="322" t="str">
        <f>IF(ISERROR(VLOOKUP(F2,general!$B:$C,2,FALSE))=TRUE,"",(VLOOKUP(F2,general!$B:$C,2,FALSE)))</f>
        <v/>
      </c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5"/>
      <c r="V3" s="6"/>
      <c r="W3" s="6"/>
    </row>
    <row r="4" spans="1:27" ht="15.75" customHeight="1" thickBot="1">
      <c r="A4" s="4"/>
      <c r="B4" s="4"/>
      <c r="C4" s="4"/>
      <c r="D4" s="218" t="s">
        <v>316</v>
      </c>
      <c r="E4" s="218"/>
      <c r="F4" s="318">
        <v>2022</v>
      </c>
      <c r="G4" s="318"/>
      <c r="H4" s="318"/>
      <c r="I4" s="318"/>
      <c r="J4" s="318"/>
      <c r="K4" s="4"/>
      <c r="L4" s="4"/>
      <c r="M4" s="4"/>
      <c r="N4" s="4"/>
      <c r="O4" s="4"/>
      <c r="P4" s="4"/>
      <c r="Q4" s="4"/>
      <c r="R4" s="4"/>
      <c r="S4" s="4"/>
    </row>
    <row r="6" spans="1:27" ht="23.25" customHeight="1">
      <c r="A6" s="319" t="s">
        <v>1035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1"/>
    </row>
    <row r="7" spans="1:27" ht="3.75" customHeight="1"/>
    <row r="8" spans="1:27" ht="18" customHeight="1">
      <c r="A8" s="222" t="s">
        <v>0</v>
      </c>
      <c r="B8" s="222"/>
      <c r="C8" s="222"/>
      <c r="D8" s="310" t="s">
        <v>1079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7" ht="17.25" customHeight="1">
      <c r="A9" s="222" t="s">
        <v>18</v>
      </c>
      <c r="B9" s="222"/>
      <c r="C9" s="222"/>
      <c r="D9" s="223" t="s">
        <v>1080</v>
      </c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</row>
    <row r="10" spans="1:27" ht="17.25" customHeight="1">
      <c r="A10" s="222" t="s">
        <v>19</v>
      </c>
      <c r="B10" s="222"/>
      <c r="C10" s="222"/>
      <c r="D10" s="311">
        <f>D12+H12+R12</f>
        <v>92797511.219999999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</row>
    <row r="11" spans="1:27" ht="27.75" customHeight="1">
      <c r="A11" s="222" t="s">
        <v>1052</v>
      </c>
      <c r="B11" s="222"/>
      <c r="C11" s="312"/>
      <c r="D11" s="325" t="s">
        <v>1045</v>
      </c>
      <c r="E11" s="325"/>
      <c r="F11" s="325"/>
      <c r="G11" s="325"/>
      <c r="H11" s="325" t="s">
        <v>1050</v>
      </c>
      <c r="I11" s="325"/>
      <c r="J11" s="325"/>
      <c r="K11" s="325"/>
      <c r="L11" s="325"/>
      <c r="M11" s="325"/>
      <c r="N11" s="325"/>
      <c r="O11" s="325"/>
      <c r="P11" s="325"/>
      <c r="Q11" s="325"/>
      <c r="R11" s="313" t="s">
        <v>1051</v>
      </c>
      <c r="S11" s="314"/>
      <c r="T11" s="314"/>
      <c r="U11" s="314"/>
      <c r="V11" s="314"/>
      <c r="W11" s="314"/>
      <c r="X11" s="158"/>
      <c r="Y11" s="158"/>
      <c r="Z11" s="158"/>
      <c r="AA11" s="158"/>
    </row>
    <row r="12" spans="1:27" ht="27" customHeight="1">
      <c r="A12" s="222" t="s">
        <v>1053</v>
      </c>
      <c r="B12" s="222"/>
      <c r="C12" s="139"/>
      <c r="D12" s="326">
        <v>4000000</v>
      </c>
      <c r="E12" s="326"/>
      <c r="F12" s="326"/>
      <c r="G12" s="326"/>
      <c r="H12" s="326">
        <v>15027136.109999999</v>
      </c>
      <c r="I12" s="326"/>
      <c r="J12" s="326"/>
      <c r="K12" s="326"/>
      <c r="L12" s="326"/>
      <c r="M12" s="326"/>
      <c r="N12" s="326"/>
      <c r="O12" s="326"/>
      <c r="P12" s="326"/>
      <c r="Q12" s="326"/>
      <c r="R12" s="315">
        <v>73770375.109999999</v>
      </c>
      <c r="S12" s="316"/>
      <c r="T12" s="316"/>
      <c r="U12" s="316"/>
      <c r="V12" s="316"/>
      <c r="W12" s="316"/>
      <c r="X12" s="159"/>
      <c r="Y12" s="159"/>
      <c r="Z12" s="159"/>
      <c r="AA12" s="159"/>
    </row>
    <row r="13" spans="1:27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7" ht="18.75" customHeight="1">
      <c r="A14" s="302" t="s">
        <v>337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</row>
    <row r="15" spans="1:27" ht="15.75" customHeight="1">
      <c r="A15" s="323" t="s">
        <v>321</v>
      </c>
      <c r="B15" s="323"/>
      <c r="C15" s="323"/>
      <c r="D15" s="324" t="s">
        <v>317</v>
      </c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</row>
    <row r="16" spans="1:27" ht="16.5" customHeight="1">
      <c r="A16" s="303" t="s">
        <v>323</v>
      </c>
      <c r="B16" s="303"/>
      <c r="C16" s="303"/>
      <c r="D16" s="309" t="s">
        <v>994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</row>
    <row r="17" spans="1:33" ht="17.25" customHeight="1">
      <c r="A17" s="303" t="s">
        <v>324</v>
      </c>
      <c r="B17" s="304"/>
      <c r="C17" s="304"/>
      <c r="D17" s="305" t="s">
        <v>974</v>
      </c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7"/>
    </row>
    <row r="18" spans="1:33" ht="22.5" customHeight="1">
      <c r="A18" s="303" t="s">
        <v>325</v>
      </c>
      <c r="B18" s="304"/>
      <c r="C18" s="304"/>
      <c r="D18" s="305" t="s">
        <v>888</v>
      </c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7"/>
    </row>
    <row r="19" spans="1:33" ht="21.75" customHeight="1">
      <c r="A19" s="303" t="s">
        <v>326</v>
      </c>
      <c r="B19" s="304"/>
      <c r="C19" s="304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7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2" t="s">
        <v>327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</row>
    <row r="22" spans="1:33" ht="20.25" customHeight="1">
      <c r="A22" s="308" t="s">
        <v>1041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33" ht="22.5" customHeight="1">
      <c r="A23" s="302" t="s">
        <v>335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</row>
    <row r="24" spans="1:33" ht="24.75" customHeight="1">
      <c r="A24" s="239" t="s">
        <v>1081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</row>
    <row r="25" spans="1:33" ht="20.25" customHeight="1">
      <c r="A25" s="302" t="s">
        <v>330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</row>
    <row r="26" spans="1:33" s="3" customFormat="1" ht="25.5" customHeight="1">
      <c r="A26" s="239" t="s">
        <v>1082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27.75" customHeight="1">
      <c r="A27" s="302" t="s">
        <v>1054</v>
      </c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0" customHeight="1">
      <c r="A28" s="239" t="s">
        <v>1065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69" t="s">
        <v>5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1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95"/>
      <c r="X30" s="73"/>
      <c r="Z30" s="73"/>
      <c r="AA30" s="73"/>
      <c r="AB30" s="73"/>
      <c r="AC30" s="73"/>
      <c r="AD30" s="73"/>
      <c r="AE30" s="73"/>
      <c r="AF30" s="73"/>
      <c r="AG30" s="73"/>
    </row>
    <row r="31" spans="1:33" s="72" customFormat="1" ht="48" customHeight="1">
      <c r="A31" s="274" t="s">
        <v>1005</v>
      </c>
      <c r="B31" s="274"/>
      <c r="C31" s="294" t="s">
        <v>1083</v>
      </c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6"/>
      <c r="X31" s="71"/>
      <c r="Z31" s="71"/>
      <c r="AA31" s="71"/>
      <c r="AB31" s="71"/>
      <c r="AC31" s="71"/>
      <c r="AD31" s="71"/>
      <c r="AE31" s="71"/>
      <c r="AF31" s="71"/>
      <c r="AG31" s="71"/>
    </row>
    <row r="32" spans="1:33" s="9" customFormat="1" ht="7.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95"/>
      <c r="X32" s="73"/>
      <c r="Z32" s="73"/>
      <c r="AA32" s="73"/>
      <c r="AB32" s="73"/>
      <c r="AC32" s="73"/>
      <c r="AD32" s="73"/>
      <c r="AE32" s="73"/>
      <c r="AF32" s="73"/>
      <c r="AG32" s="73"/>
    </row>
    <row r="33" spans="1:33" s="9" customFormat="1" ht="13.5" customHeight="1">
      <c r="A33" s="297" t="s">
        <v>1007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298"/>
      <c r="V33" s="298"/>
      <c r="W33" s="299"/>
      <c r="X33" s="73"/>
      <c r="Z33" s="73"/>
      <c r="AA33" s="73"/>
      <c r="AB33" s="73"/>
      <c r="AC33" s="73"/>
      <c r="AD33" s="73"/>
      <c r="AE33" s="73"/>
      <c r="AF33" s="73"/>
      <c r="AG33" s="73"/>
    </row>
    <row r="34" spans="1:33" s="9" customFormat="1" ht="4.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95"/>
      <c r="X34" s="73"/>
      <c r="Z34" s="73"/>
      <c r="AA34" s="73"/>
      <c r="AB34" s="73"/>
      <c r="AC34" s="73"/>
      <c r="AD34" s="73"/>
      <c r="AE34" s="73"/>
      <c r="AF34" s="73"/>
      <c r="AG34" s="73"/>
    </row>
    <row r="35" spans="1:33" s="3" customFormat="1" ht="30" customHeight="1">
      <c r="A35" s="274" t="s">
        <v>22</v>
      </c>
      <c r="B35" s="274"/>
      <c r="C35" s="293" t="s">
        <v>1084</v>
      </c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70"/>
      <c r="B36" s="55"/>
      <c r="C36" s="55"/>
      <c r="D36" s="55"/>
      <c r="E36" s="55"/>
      <c r="F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5" t="s">
        <v>339</v>
      </c>
      <c r="B37" s="277"/>
      <c r="C37" s="108" t="s">
        <v>1087</v>
      </c>
      <c r="D37" s="55"/>
      <c r="E37" s="274" t="s">
        <v>4</v>
      </c>
      <c r="F37" s="274"/>
      <c r="G37" s="293" t="s">
        <v>1086</v>
      </c>
      <c r="H37" s="293"/>
      <c r="I37" s="293"/>
      <c r="J37" s="293"/>
      <c r="K37" s="55"/>
      <c r="L37" s="55"/>
      <c r="M37" s="274" t="s">
        <v>1006</v>
      </c>
      <c r="N37" s="274"/>
      <c r="O37" s="274"/>
      <c r="P37" s="274"/>
      <c r="Q37" s="293" t="s">
        <v>1085</v>
      </c>
      <c r="R37" s="293"/>
      <c r="S37" s="293"/>
      <c r="T37" s="293"/>
      <c r="U37" s="293"/>
      <c r="V37" s="293"/>
      <c r="W37" s="293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70"/>
      <c r="B38" s="55"/>
      <c r="C38" s="55"/>
      <c r="D38" s="55"/>
      <c r="E38" s="55"/>
      <c r="F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5" t="s">
        <v>1014</v>
      </c>
      <c r="B39" s="277"/>
      <c r="C39" s="115" t="s">
        <v>1088</v>
      </c>
      <c r="D39" s="55"/>
      <c r="E39" s="275" t="s">
        <v>24</v>
      </c>
      <c r="F39" s="277"/>
      <c r="G39" s="293" t="s">
        <v>1089</v>
      </c>
      <c r="H39" s="293"/>
      <c r="I39" s="293"/>
      <c r="J39" s="293"/>
      <c r="K39" s="55"/>
      <c r="L39" s="55"/>
      <c r="M39" s="274" t="s">
        <v>1015</v>
      </c>
      <c r="N39" s="274"/>
      <c r="O39" s="274"/>
      <c r="P39" s="274"/>
      <c r="Q39" s="293" t="s">
        <v>1090</v>
      </c>
      <c r="R39" s="293"/>
      <c r="S39" s="293"/>
      <c r="T39" s="293"/>
      <c r="U39" s="293"/>
      <c r="V39" s="293"/>
      <c r="W39" s="293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3"/>
      <c r="Z40" s="73"/>
      <c r="AA40" s="73"/>
      <c r="AB40" s="73"/>
      <c r="AC40" s="73"/>
      <c r="AD40" s="73"/>
      <c r="AE40" s="73"/>
      <c r="AF40" s="73"/>
      <c r="AG40" s="73"/>
    </row>
    <row r="41" spans="1:33" s="9" customFormat="1" ht="15.75" customHeight="1">
      <c r="C41" s="274" t="s">
        <v>1001</v>
      </c>
      <c r="D41" s="274"/>
      <c r="E41" s="274"/>
      <c r="F41" s="274"/>
      <c r="H41" s="55"/>
      <c r="I41" s="55"/>
      <c r="J41" s="55"/>
      <c r="O41" s="274" t="s">
        <v>1004</v>
      </c>
      <c r="P41" s="274"/>
      <c r="Q41" s="274"/>
      <c r="R41" s="274"/>
      <c r="S41" s="274"/>
      <c r="T41" s="274"/>
      <c r="U41" s="274"/>
      <c r="V41" s="274"/>
      <c r="W41" s="95"/>
      <c r="X41" s="73"/>
      <c r="Z41" s="73"/>
      <c r="AA41" s="73"/>
      <c r="AB41" s="73"/>
      <c r="AC41" s="73"/>
      <c r="AD41" s="73"/>
      <c r="AE41" s="73"/>
      <c r="AF41" s="73"/>
      <c r="AG41" s="73"/>
    </row>
    <row r="42" spans="1:33" s="9" customFormat="1" ht="24.75" customHeight="1">
      <c r="A42" s="55"/>
      <c r="B42" s="55"/>
      <c r="C42" s="118">
        <v>129434</v>
      </c>
      <c r="D42" s="55"/>
      <c r="E42" s="289">
        <v>2021</v>
      </c>
      <c r="F42" s="289"/>
      <c r="H42" s="55"/>
      <c r="I42" s="55"/>
      <c r="J42" s="55"/>
      <c r="O42" s="300">
        <v>129434</v>
      </c>
      <c r="P42" s="300"/>
      <c r="Q42" s="300"/>
      <c r="R42" s="300"/>
      <c r="S42" s="300"/>
      <c r="T42" s="300"/>
      <c r="U42" s="300"/>
      <c r="V42" s="300"/>
      <c r="X42" s="73"/>
      <c r="Z42" s="73"/>
      <c r="AA42" s="73"/>
      <c r="AB42" s="73"/>
      <c r="AC42" s="73"/>
      <c r="AD42" s="73"/>
      <c r="AE42" s="73"/>
      <c r="AF42" s="73"/>
      <c r="AG42" s="73"/>
    </row>
    <row r="43" spans="1:33" s="104" customFormat="1" ht="12" customHeight="1">
      <c r="C43" s="114" t="s">
        <v>1002</v>
      </c>
      <c r="D43" s="105"/>
      <c r="E43" s="291" t="s">
        <v>1003</v>
      </c>
      <c r="F43" s="291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95"/>
      <c r="X44" s="73"/>
      <c r="Z44" s="73"/>
      <c r="AA44" s="73"/>
      <c r="AB44" s="73"/>
      <c r="AC44" s="73"/>
      <c r="AD44" s="73"/>
      <c r="AE44" s="73"/>
      <c r="AF44" s="73"/>
      <c r="AG44" s="73"/>
    </row>
    <row r="45" spans="1:33" s="3" customFormat="1" ht="20.25" customHeight="1">
      <c r="A45" s="292" t="s">
        <v>963</v>
      </c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79" t="s">
        <v>25</v>
      </c>
      <c r="B46" s="280"/>
      <c r="C46" s="274" t="s">
        <v>22</v>
      </c>
      <c r="D46" s="274"/>
      <c r="E46" s="283" t="s">
        <v>3</v>
      </c>
      <c r="F46" s="275" t="s">
        <v>329</v>
      </c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7"/>
      <c r="U46" s="109"/>
      <c r="V46" s="199" t="s">
        <v>27</v>
      </c>
      <c r="W46" s="274" t="s">
        <v>1018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1"/>
      <c r="B47" s="282"/>
      <c r="C47" s="274"/>
      <c r="D47" s="274"/>
      <c r="E47" s="284"/>
      <c r="F47" s="285" t="s">
        <v>300</v>
      </c>
      <c r="G47" s="286"/>
      <c r="H47" s="287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200"/>
      <c r="W47" s="274"/>
    </row>
    <row r="48" spans="1:33" ht="29.25" customHeight="1">
      <c r="A48" s="259" t="s">
        <v>1</v>
      </c>
      <c r="B48" s="259"/>
      <c r="C48" s="288" t="s">
        <v>1091</v>
      </c>
      <c r="D48" s="288"/>
      <c r="E48" s="116" t="s">
        <v>1093</v>
      </c>
      <c r="F48" s="203" t="s">
        <v>997</v>
      </c>
      <c r="G48" s="258"/>
      <c r="H48" s="204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129434</v>
      </c>
      <c r="U48" s="78"/>
      <c r="V48" s="119">
        <f>IF(SUM(I48:T48)=0,"",SUM(I48:T48))</f>
        <v>129434</v>
      </c>
      <c r="W48" s="262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59" t="s">
        <v>2</v>
      </c>
      <c r="B49" s="259"/>
      <c r="C49" s="288" t="s">
        <v>1092</v>
      </c>
      <c r="D49" s="288"/>
      <c r="E49" s="116" t="s">
        <v>1093</v>
      </c>
      <c r="F49" s="203" t="s">
        <v>998</v>
      </c>
      <c r="G49" s="258"/>
      <c r="H49" s="204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129434</v>
      </c>
      <c r="U49" s="77">
        <f>SUM(I49:T49)</f>
        <v>129434</v>
      </c>
      <c r="V49" s="119">
        <f>IF(SUM(I49:T49)=0,"",SUM(I49:T49))</f>
        <v>129434</v>
      </c>
      <c r="W49" s="262"/>
      <c r="Y49" s="1"/>
      <c r="AA49" s="3"/>
      <c r="AC49" s="10"/>
      <c r="AF49" s="10"/>
      <c r="AG49" s="10"/>
    </row>
    <row r="50" spans="1:33" ht="17.25" customHeight="1">
      <c r="A50" s="278" t="s">
        <v>298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</row>
    <row r="51" spans="1:33" s="3" customFormat="1" ht="15.75" customHeight="1">
      <c r="A51" s="279" t="s">
        <v>25</v>
      </c>
      <c r="B51" s="280"/>
      <c r="C51" s="274" t="s">
        <v>22</v>
      </c>
      <c r="D51" s="274"/>
      <c r="E51" s="283" t="s">
        <v>3</v>
      </c>
      <c r="F51" s="275" t="s">
        <v>329</v>
      </c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7"/>
      <c r="U51" s="109"/>
      <c r="V51" s="199" t="s">
        <v>27</v>
      </c>
      <c r="W51" s="274" t="s">
        <v>1019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1"/>
      <c r="B52" s="282"/>
      <c r="C52" s="274"/>
      <c r="D52" s="274"/>
      <c r="E52" s="284"/>
      <c r="F52" s="285" t="s">
        <v>298</v>
      </c>
      <c r="G52" s="286"/>
      <c r="H52" s="287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200"/>
      <c r="W52" s="274"/>
    </row>
    <row r="53" spans="1:33" ht="29.25" customHeight="1">
      <c r="A53" s="259" t="s">
        <v>1</v>
      </c>
      <c r="B53" s="259"/>
      <c r="C53" s="260" t="str">
        <f>IF(C48=0,"",C48)</f>
        <v>Beneficiados 2022</v>
      </c>
      <c r="D53" s="261"/>
      <c r="E53" s="137" t="str">
        <f>IF(E48=0,"",E48)</f>
        <v>Personas</v>
      </c>
      <c r="F53" s="203" t="s">
        <v>1016</v>
      </c>
      <c r="G53" s="258"/>
      <c r="H53" s="204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62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59" t="s">
        <v>2</v>
      </c>
      <c r="B54" s="259"/>
      <c r="C54" s="260" t="str">
        <f>IF(C49=0,"",C49)</f>
        <v>Beneficiados 2021</v>
      </c>
      <c r="D54" s="261"/>
      <c r="E54" s="138" t="str">
        <f>IF(E49=0,"",E49)</f>
        <v>Personas</v>
      </c>
      <c r="F54" s="203" t="s">
        <v>1017</v>
      </c>
      <c r="G54" s="258"/>
      <c r="H54" s="204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129434</v>
      </c>
      <c r="U54" s="77">
        <f>SUM(I54:T54)</f>
        <v>129434</v>
      </c>
      <c r="V54" s="119">
        <f t="shared" si="0"/>
        <v>129434</v>
      </c>
      <c r="W54" s="262"/>
      <c r="Y54" s="1"/>
      <c r="AA54" s="3"/>
      <c r="AC54" s="10"/>
      <c r="AF54" s="10"/>
      <c r="AG54" s="10"/>
    </row>
    <row r="55" spans="1:33" s="73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63" t="s">
        <v>964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64" t="s">
        <v>999</v>
      </c>
      <c r="B58" s="265"/>
      <c r="C58" s="265"/>
      <c r="D58" s="265"/>
      <c r="E58" s="265"/>
      <c r="F58" s="266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8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69" t="s">
        <v>6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1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2" customFormat="1" ht="48" customHeight="1">
      <c r="A62" s="274" t="s">
        <v>1005</v>
      </c>
      <c r="B62" s="274"/>
      <c r="C62" s="294" t="s">
        <v>1094</v>
      </c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6"/>
      <c r="X62" s="71"/>
      <c r="Z62" s="71"/>
      <c r="AA62" s="71"/>
      <c r="AB62" s="71"/>
      <c r="AC62" s="71"/>
      <c r="AD62" s="71"/>
      <c r="AE62" s="71"/>
      <c r="AF62" s="71"/>
      <c r="AG62" s="71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7" t="s">
        <v>1007</v>
      </c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9"/>
      <c r="X64" s="73"/>
      <c r="Z64" s="73"/>
      <c r="AA64" s="73"/>
      <c r="AB64" s="73"/>
      <c r="AC64" s="73"/>
      <c r="AD64" s="73"/>
      <c r="AE64" s="73"/>
      <c r="AF64" s="73"/>
      <c r="AG64" s="73"/>
    </row>
    <row r="65" spans="1:33" s="9" customFormat="1" ht="4.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95"/>
      <c r="X65" s="73"/>
      <c r="Z65" s="73"/>
      <c r="AA65" s="73"/>
      <c r="AB65" s="73"/>
      <c r="AC65" s="73"/>
      <c r="AD65" s="73"/>
      <c r="AE65" s="73"/>
      <c r="AF65" s="73"/>
      <c r="AG65" s="73"/>
    </row>
    <row r="66" spans="1:33" s="3" customFormat="1" ht="30" customHeight="1">
      <c r="A66" s="274" t="s">
        <v>22</v>
      </c>
      <c r="B66" s="274"/>
      <c r="C66" s="293" t="s">
        <v>1095</v>
      </c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70"/>
      <c r="B67" s="55"/>
      <c r="C67" s="55"/>
      <c r="D67" s="55"/>
      <c r="E67" s="55"/>
      <c r="F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5" t="s">
        <v>339</v>
      </c>
      <c r="B68" s="277"/>
      <c r="C68" s="108" t="s">
        <v>1087</v>
      </c>
      <c r="D68" s="55"/>
      <c r="E68" s="274" t="s">
        <v>4</v>
      </c>
      <c r="F68" s="274"/>
      <c r="G68" s="293" t="s">
        <v>1086</v>
      </c>
      <c r="H68" s="293"/>
      <c r="I68" s="293"/>
      <c r="J68" s="293"/>
      <c r="K68" s="55"/>
      <c r="L68" s="55"/>
      <c r="M68" s="274" t="s">
        <v>1006</v>
      </c>
      <c r="N68" s="274"/>
      <c r="O68" s="274"/>
      <c r="P68" s="274"/>
      <c r="Q68" s="293" t="s">
        <v>1096</v>
      </c>
      <c r="R68" s="293"/>
      <c r="S68" s="293"/>
      <c r="T68" s="293"/>
      <c r="U68" s="293"/>
      <c r="V68" s="293"/>
      <c r="W68" s="293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70"/>
      <c r="B69" s="55"/>
      <c r="C69" s="55"/>
      <c r="D69" s="55"/>
      <c r="E69" s="55"/>
      <c r="F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5" t="s">
        <v>1014</v>
      </c>
      <c r="B70" s="277"/>
      <c r="C70" s="115" t="s">
        <v>1088</v>
      </c>
      <c r="D70" s="55"/>
      <c r="E70" s="275" t="s">
        <v>24</v>
      </c>
      <c r="F70" s="277"/>
      <c r="G70" s="293" t="s">
        <v>1097</v>
      </c>
      <c r="H70" s="293"/>
      <c r="I70" s="293"/>
      <c r="J70" s="293"/>
      <c r="K70" s="55"/>
      <c r="L70" s="55"/>
      <c r="M70" s="274" t="s">
        <v>1015</v>
      </c>
      <c r="N70" s="274"/>
      <c r="O70" s="274"/>
      <c r="P70" s="274"/>
      <c r="Q70" s="293" t="s">
        <v>1098</v>
      </c>
      <c r="R70" s="293"/>
      <c r="S70" s="293"/>
      <c r="T70" s="293"/>
      <c r="U70" s="293"/>
      <c r="V70" s="293"/>
      <c r="W70" s="293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3"/>
      <c r="Z71" s="73"/>
      <c r="AA71" s="73"/>
      <c r="AB71" s="73"/>
      <c r="AC71" s="73"/>
      <c r="AD71" s="73"/>
      <c r="AE71" s="73"/>
      <c r="AF71" s="73"/>
      <c r="AG71" s="73"/>
    </row>
    <row r="72" spans="1:33" s="9" customFormat="1" ht="15.75" customHeight="1">
      <c r="C72" s="274" t="s">
        <v>1001</v>
      </c>
      <c r="D72" s="274"/>
      <c r="E72" s="274"/>
      <c r="F72" s="274"/>
      <c r="H72" s="55"/>
      <c r="I72" s="55"/>
      <c r="J72" s="55"/>
      <c r="O72" s="274" t="s">
        <v>1004</v>
      </c>
      <c r="P72" s="274"/>
      <c r="Q72" s="274"/>
      <c r="R72" s="274"/>
      <c r="S72" s="274"/>
      <c r="T72" s="274"/>
      <c r="U72" s="274"/>
      <c r="V72" s="274"/>
      <c r="W72" s="95"/>
      <c r="X72" s="73"/>
      <c r="Z72" s="73"/>
      <c r="AA72" s="73"/>
      <c r="AB72" s="73"/>
      <c r="AC72" s="73"/>
      <c r="AD72" s="73"/>
      <c r="AE72" s="73"/>
      <c r="AF72" s="73"/>
      <c r="AG72" s="73"/>
    </row>
    <row r="73" spans="1:33" s="9" customFormat="1" ht="24.75" customHeight="1">
      <c r="A73" s="55"/>
      <c r="B73" s="55"/>
      <c r="C73" s="118">
        <v>45</v>
      </c>
      <c r="D73" s="55"/>
      <c r="E73" s="289">
        <v>2022</v>
      </c>
      <c r="F73" s="289"/>
      <c r="H73" s="55"/>
      <c r="I73" s="55"/>
      <c r="J73" s="55"/>
      <c r="O73" s="300">
        <v>21</v>
      </c>
      <c r="P73" s="300"/>
      <c r="Q73" s="300"/>
      <c r="R73" s="300"/>
      <c r="S73" s="300"/>
      <c r="T73" s="300"/>
      <c r="U73" s="300"/>
      <c r="V73" s="300"/>
      <c r="X73" s="73"/>
      <c r="Z73" s="73"/>
      <c r="AA73" s="73"/>
      <c r="AB73" s="73"/>
      <c r="AC73" s="73"/>
      <c r="AD73" s="73"/>
      <c r="AE73" s="73"/>
      <c r="AF73" s="73"/>
      <c r="AG73" s="73"/>
    </row>
    <row r="74" spans="1:33" s="104" customFormat="1" ht="12" customHeight="1">
      <c r="C74" s="114" t="s">
        <v>1002</v>
      </c>
      <c r="D74" s="105"/>
      <c r="E74" s="291" t="s">
        <v>1003</v>
      </c>
      <c r="F74" s="291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95"/>
      <c r="X75" s="73"/>
      <c r="Z75" s="73"/>
      <c r="AA75" s="73"/>
      <c r="AB75" s="73"/>
      <c r="AC75" s="73"/>
      <c r="AD75" s="73"/>
      <c r="AE75" s="73"/>
      <c r="AF75" s="73"/>
      <c r="AG75" s="73"/>
    </row>
    <row r="76" spans="1:33" s="3" customFormat="1" ht="20.25" customHeight="1">
      <c r="A76" s="292" t="s">
        <v>963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79" t="s">
        <v>25</v>
      </c>
      <c r="B77" s="280"/>
      <c r="C77" s="274" t="s">
        <v>22</v>
      </c>
      <c r="D77" s="274"/>
      <c r="E77" s="283" t="s">
        <v>3</v>
      </c>
      <c r="F77" s="275" t="s">
        <v>329</v>
      </c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7"/>
      <c r="U77" s="109"/>
      <c r="V77" s="199" t="s">
        <v>27</v>
      </c>
      <c r="W77" s="274" t="s">
        <v>1018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1"/>
      <c r="B78" s="282"/>
      <c r="C78" s="274"/>
      <c r="D78" s="274"/>
      <c r="E78" s="284"/>
      <c r="F78" s="285" t="s">
        <v>300</v>
      </c>
      <c r="G78" s="286"/>
      <c r="H78" s="287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200"/>
      <c r="W78" s="274"/>
    </row>
    <row r="79" spans="1:33" ht="29.25" customHeight="1">
      <c r="A79" s="259" t="s">
        <v>1</v>
      </c>
      <c r="B79" s="259"/>
      <c r="C79" s="288" t="s">
        <v>1099</v>
      </c>
      <c r="D79" s="288"/>
      <c r="E79" s="116" t="s">
        <v>1101</v>
      </c>
      <c r="F79" s="203" t="s">
        <v>997</v>
      </c>
      <c r="G79" s="258"/>
      <c r="H79" s="204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21</v>
      </c>
      <c r="U79" s="78"/>
      <c r="V79" s="119">
        <f>IF(SUM(I79:T79)=0,"",SUM(I79:T79))</f>
        <v>21</v>
      </c>
      <c r="W79" s="262" t="str">
        <f>IF($G$70="porcentaje",FIXED(V79/V80*100,2)&amp;"%",IF($G$70="Promedio",V79/V80,IF($G$70="variación porcentual",FIXED(((V79/V80)-1)*100,2)&amp;"%",IF($G$70="OTRAS","CAPTURAR EL RESULTADO DEL INDICADOR"))))</f>
        <v>46.67%</v>
      </c>
      <c r="Y79" s="1"/>
      <c r="AC79" s="10"/>
      <c r="AF79" s="10"/>
      <c r="AG79" s="10"/>
    </row>
    <row r="80" spans="1:33" ht="30" customHeight="1">
      <c r="A80" s="259" t="s">
        <v>2</v>
      </c>
      <c r="B80" s="259"/>
      <c r="C80" s="288" t="s">
        <v>1100</v>
      </c>
      <c r="D80" s="288"/>
      <c r="E80" s="116" t="s">
        <v>1101</v>
      </c>
      <c r="F80" s="203" t="s">
        <v>998</v>
      </c>
      <c r="G80" s="258"/>
      <c r="H80" s="204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45</v>
      </c>
      <c r="U80" s="77">
        <f>SUM(I80:T80)</f>
        <v>45</v>
      </c>
      <c r="V80" s="119">
        <f>IF(SUM(I80:T80)=0,"",SUM(I80:T80))</f>
        <v>45</v>
      </c>
      <c r="W80" s="262"/>
      <c r="Y80" s="1"/>
      <c r="AA80" s="3"/>
      <c r="AC80" s="10"/>
      <c r="AF80" s="10"/>
      <c r="AG80" s="10"/>
    </row>
    <row r="81" spans="1:33" ht="17.25" customHeight="1">
      <c r="A81" s="278" t="s">
        <v>298</v>
      </c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</row>
    <row r="82" spans="1:33" s="3" customFormat="1" ht="15.75" customHeight="1">
      <c r="A82" s="279" t="s">
        <v>25</v>
      </c>
      <c r="B82" s="280"/>
      <c r="C82" s="274" t="s">
        <v>22</v>
      </c>
      <c r="D82" s="274"/>
      <c r="E82" s="283" t="s">
        <v>3</v>
      </c>
      <c r="F82" s="275" t="s">
        <v>329</v>
      </c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7"/>
      <c r="U82" s="109"/>
      <c r="V82" s="199" t="s">
        <v>27</v>
      </c>
      <c r="W82" s="274" t="s">
        <v>1019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1"/>
      <c r="B83" s="282"/>
      <c r="C83" s="274"/>
      <c r="D83" s="274"/>
      <c r="E83" s="284"/>
      <c r="F83" s="285" t="s">
        <v>298</v>
      </c>
      <c r="G83" s="286"/>
      <c r="H83" s="287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200"/>
      <c r="W83" s="274"/>
    </row>
    <row r="84" spans="1:33" ht="28.5" customHeight="1">
      <c r="A84" s="242" t="s">
        <v>1</v>
      </c>
      <c r="B84" s="244"/>
      <c r="C84" s="260" t="str">
        <f>IF(C79=0,"",C79)</f>
        <v>Obras priorizadas 2022</v>
      </c>
      <c r="D84" s="261"/>
      <c r="E84" s="138" t="str">
        <f>IF(E79=0,"",E79)</f>
        <v>Obras</v>
      </c>
      <c r="F84" s="203" t="s">
        <v>1016</v>
      </c>
      <c r="G84" s="258"/>
      <c r="H84" s="204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62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2" t="s">
        <v>2</v>
      </c>
      <c r="B85" s="244"/>
      <c r="C85" s="260" t="str">
        <f>IF(C80=0,"",C80)</f>
        <v>Obras solicitadas</v>
      </c>
      <c r="D85" s="261"/>
      <c r="E85" s="138" t="str">
        <f>IF(E80=0,"",E80)</f>
        <v>Obras</v>
      </c>
      <c r="F85" s="203" t="s">
        <v>1017</v>
      </c>
      <c r="G85" s="258"/>
      <c r="H85" s="204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45</v>
      </c>
      <c r="U85" s="77">
        <f>SUM(I85:T85)</f>
        <v>45</v>
      </c>
      <c r="V85" s="119">
        <f>IF(SUM(I85:T85)=0,"",SUM(I85:T85))</f>
        <v>45</v>
      </c>
      <c r="W85" s="262"/>
      <c r="Y85" s="1"/>
      <c r="AA85" s="3"/>
      <c r="AC85" s="10"/>
      <c r="AF85" s="10"/>
      <c r="AG85" s="10"/>
    </row>
    <row r="86" spans="1:33" s="73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63" t="s">
        <v>964</v>
      </c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64" t="s">
        <v>999</v>
      </c>
      <c r="B89" s="265"/>
      <c r="C89" s="265"/>
      <c r="D89" s="265"/>
      <c r="E89" s="265"/>
      <c r="F89" s="266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8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1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69" t="s">
        <v>1000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1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2" customFormat="1" ht="48" customHeight="1">
      <c r="A93" s="274" t="s">
        <v>1008</v>
      </c>
      <c r="B93" s="274"/>
      <c r="C93" s="294" t="s">
        <v>1102</v>
      </c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6"/>
      <c r="X93" s="71"/>
      <c r="Z93" s="71"/>
      <c r="AA93" s="71"/>
      <c r="AB93" s="71"/>
      <c r="AC93" s="71"/>
      <c r="AD93" s="71"/>
      <c r="AE93" s="71"/>
      <c r="AF93" s="71"/>
      <c r="AG93" s="71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7" t="s">
        <v>1007</v>
      </c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9"/>
      <c r="X95" s="73"/>
      <c r="Z95" s="73"/>
      <c r="AA95" s="73"/>
      <c r="AB95" s="73"/>
      <c r="AC95" s="73"/>
      <c r="AD95" s="73"/>
      <c r="AE95" s="73"/>
      <c r="AF95" s="73"/>
      <c r="AG95" s="73"/>
    </row>
    <row r="96" spans="1:33" s="9" customFormat="1" ht="4.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95"/>
      <c r="X96" s="73"/>
      <c r="Z96" s="73"/>
      <c r="AA96" s="73"/>
      <c r="AB96" s="73"/>
      <c r="AC96" s="73"/>
      <c r="AD96" s="73"/>
      <c r="AE96" s="73"/>
      <c r="AF96" s="73"/>
      <c r="AG96" s="73"/>
    </row>
    <row r="97" spans="1:33" s="3" customFormat="1" ht="30" customHeight="1">
      <c r="A97" s="274" t="s">
        <v>22</v>
      </c>
      <c r="B97" s="274"/>
      <c r="C97" s="293" t="s">
        <v>1103</v>
      </c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70"/>
      <c r="B98" s="55"/>
      <c r="C98" s="55"/>
      <c r="D98" s="55"/>
      <c r="E98" s="55"/>
      <c r="F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5" t="s">
        <v>339</v>
      </c>
      <c r="B99" s="277"/>
      <c r="C99" s="108" t="s">
        <v>1087</v>
      </c>
      <c r="D99" s="55"/>
      <c r="E99" s="274" t="s">
        <v>4</v>
      </c>
      <c r="F99" s="274"/>
      <c r="G99" s="293" t="s">
        <v>1104</v>
      </c>
      <c r="H99" s="293"/>
      <c r="I99" s="293"/>
      <c r="J99" s="293"/>
      <c r="K99" s="55"/>
      <c r="L99" s="55"/>
      <c r="M99" s="274" t="s">
        <v>1006</v>
      </c>
      <c r="N99" s="274"/>
      <c r="O99" s="274"/>
      <c r="P99" s="274"/>
      <c r="Q99" s="293" t="s">
        <v>1108</v>
      </c>
      <c r="R99" s="293"/>
      <c r="S99" s="293"/>
      <c r="T99" s="293"/>
      <c r="U99" s="293"/>
      <c r="V99" s="293"/>
      <c r="W99" s="293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70"/>
      <c r="B100" s="55"/>
      <c r="C100" s="55"/>
      <c r="D100" s="55"/>
      <c r="E100" s="55"/>
      <c r="F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5" t="s">
        <v>1014</v>
      </c>
      <c r="B101" s="277"/>
      <c r="C101" s="115" t="s">
        <v>1105</v>
      </c>
      <c r="D101" s="55"/>
      <c r="E101" s="275" t="s">
        <v>24</v>
      </c>
      <c r="F101" s="277"/>
      <c r="G101" s="293" t="s">
        <v>1097</v>
      </c>
      <c r="H101" s="293"/>
      <c r="I101" s="293"/>
      <c r="J101" s="293"/>
      <c r="K101" s="55"/>
      <c r="L101" s="55"/>
      <c r="M101" s="274" t="s">
        <v>1015</v>
      </c>
      <c r="N101" s="274"/>
      <c r="O101" s="274"/>
      <c r="P101" s="274"/>
      <c r="Q101" s="293" t="s">
        <v>1098</v>
      </c>
      <c r="R101" s="293"/>
      <c r="S101" s="293"/>
      <c r="T101" s="293"/>
      <c r="U101" s="293"/>
      <c r="V101" s="293"/>
      <c r="W101" s="293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9" customFormat="1" ht="15.75" customHeight="1">
      <c r="C103" s="274" t="s">
        <v>1001</v>
      </c>
      <c r="D103" s="274"/>
      <c r="E103" s="274"/>
      <c r="F103" s="274"/>
      <c r="H103" s="55"/>
      <c r="I103" s="55"/>
      <c r="J103" s="55"/>
      <c r="O103" s="274" t="s">
        <v>1004</v>
      </c>
      <c r="P103" s="274"/>
      <c r="Q103" s="274"/>
      <c r="R103" s="274"/>
      <c r="S103" s="274"/>
      <c r="T103" s="274"/>
      <c r="U103" s="274"/>
      <c r="V103" s="274"/>
      <c r="W103" s="95"/>
      <c r="X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9" customFormat="1" ht="24.75" customHeight="1">
      <c r="A104" s="55"/>
      <c r="B104" s="55"/>
      <c r="C104" s="118">
        <v>5000</v>
      </c>
      <c r="D104" s="55"/>
      <c r="E104" s="289">
        <v>2022</v>
      </c>
      <c r="F104" s="289"/>
      <c r="H104" s="55"/>
      <c r="I104" s="55"/>
      <c r="J104" s="55"/>
      <c r="O104" s="300">
        <v>3500</v>
      </c>
      <c r="P104" s="300"/>
      <c r="Q104" s="300"/>
      <c r="R104" s="300"/>
      <c r="S104" s="300"/>
      <c r="T104" s="300"/>
      <c r="U104" s="300"/>
      <c r="V104" s="300"/>
      <c r="X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104" customFormat="1" ht="12" customHeight="1">
      <c r="C105" s="114" t="s">
        <v>1002</v>
      </c>
      <c r="D105" s="105"/>
      <c r="E105" s="291" t="s">
        <v>1003</v>
      </c>
      <c r="F105" s="291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95"/>
      <c r="X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3" customFormat="1" ht="20.25" customHeight="1">
      <c r="A107" s="292" t="s">
        <v>963</v>
      </c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79" t="s">
        <v>25</v>
      </c>
      <c r="B108" s="280"/>
      <c r="C108" s="274" t="s">
        <v>22</v>
      </c>
      <c r="D108" s="274"/>
      <c r="E108" s="283" t="s">
        <v>3</v>
      </c>
      <c r="F108" s="275" t="s">
        <v>329</v>
      </c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7"/>
      <c r="U108" s="109"/>
      <c r="V108" s="199" t="s">
        <v>27</v>
      </c>
      <c r="W108" s="274" t="s">
        <v>1018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1"/>
      <c r="B109" s="282"/>
      <c r="C109" s="274"/>
      <c r="D109" s="274"/>
      <c r="E109" s="284"/>
      <c r="F109" s="285" t="s">
        <v>300</v>
      </c>
      <c r="G109" s="286"/>
      <c r="H109" s="287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200"/>
      <c r="W109" s="274"/>
    </row>
    <row r="110" spans="1:33" ht="29.25" customHeight="1">
      <c r="A110" s="259" t="s">
        <v>1</v>
      </c>
      <c r="B110" s="259"/>
      <c r="C110" s="288" t="s">
        <v>1107</v>
      </c>
      <c r="D110" s="288"/>
      <c r="E110" s="116" t="s">
        <v>1109</v>
      </c>
      <c r="F110" s="203" t="s">
        <v>997</v>
      </c>
      <c r="G110" s="258"/>
      <c r="H110" s="204"/>
      <c r="I110" s="99"/>
      <c r="J110" s="77"/>
      <c r="K110" s="77"/>
      <c r="L110" s="77"/>
      <c r="M110" s="77"/>
      <c r="N110" s="77">
        <v>1750</v>
      </c>
      <c r="O110" s="77"/>
      <c r="P110" s="77"/>
      <c r="Q110" s="77"/>
      <c r="R110" s="77"/>
      <c r="S110" s="77"/>
      <c r="T110" s="77">
        <v>1750</v>
      </c>
      <c r="U110" s="78"/>
      <c r="V110" s="119">
        <f>IF(SUM(I110:T110)=0,"",SUM(I110:T110))</f>
        <v>3500</v>
      </c>
      <c r="W110" s="262" t="str">
        <f>IF($G$101="porcentaje",FIXED(V110/V111*100,2)&amp;"%",IF($G$101="Promedio",V110/V111,IF($G$101="variación porcentual",FIXED(((V110/V111)-1)*100,2)&amp;"%",IF($G$101="OTRAS","CAPTURAR EL RESULTADO DEL INDICADOR"))))</f>
        <v>70.00%</v>
      </c>
      <c r="Y110" s="117"/>
      <c r="AC110" s="10"/>
      <c r="AF110" s="10"/>
      <c r="AG110" s="10"/>
    </row>
    <row r="111" spans="1:33" ht="30" customHeight="1">
      <c r="A111" s="259" t="s">
        <v>2</v>
      </c>
      <c r="B111" s="259"/>
      <c r="C111" s="288" t="s">
        <v>1106</v>
      </c>
      <c r="D111" s="288"/>
      <c r="E111" s="116" t="s">
        <v>1109</v>
      </c>
      <c r="F111" s="203" t="s">
        <v>998</v>
      </c>
      <c r="G111" s="258"/>
      <c r="H111" s="204"/>
      <c r="I111" s="99"/>
      <c r="J111" s="77"/>
      <c r="K111" s="77"/>
      <c r="L111" s="77"/>
      <c r="M111" s="77"/>
      <c r="N111" s="77">
        <v>2500</v>
      </c>
      <c r="O111" s="77"/>
      <c r="P111" s="77"/>
      <c r="Q111" s="77"/>
      <c r="R111" s="77"/>
      <c r="S111" s="77"/>
      <c r="T111" s="77">
        <v>2500</v>
      </c>
      <c r="U111" s="77">
        <f>SUM(I111:T111)</f>
        <v>5000</v>
      </c>
      <c r="V111" s="119">
        <f>IF(SUM(I111:T111)=0,"",SUM(I111:T111))</f>
        <v>5000</v>
      </c>
      <c r="W111" s="262"/>
      <c r="Y111" s="1"/>
      <c r="AA111" s="3"/>
      <c r="AC111" s="10"/>
      <c r="AF111" s="10"/>
      <c r="AG111" s="10"/>
    </row>
    <row r="112" spans="1:33" ht="17.25" customHeight="1">
      <c r="A112" s="278" t="s">
        <v>298</v>
      </c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</row>
    <row r="113" spans="1:33" s="3" customFormat="1" ht="15.75" customHeight="1">
      <c r="A113" s="279" t="s">
        <v>25</v>
      </c>
      <c r="B113" s="280"/>
      <c r="C113" s="274" t="s">
        <v>22</v>
      </c>
      <c r="D113" s="274"/>
      <c r="E113" s="283" t="s">
        <v>3</v>
      </c>
      <c r="F113" s="275" t="s">
        <v>329</v>
      </c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7"/>
      <c r="U113" s="109"/>
      <c r="V113" s="199" t="s">
        <v>27</v>
      </c>
      <c r="W113" s="274" t="s">
        <v>1019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1"/>
      <c r="B114" s="282"/>
      <c r="C114" s="274"/>
      <c r="D114" s="274"/>
      <c r="E114" s="284"/>
      <c r="F114" s="285" t="s">
        <v>298</v>
      </c>
      <c r="G114" s="286"/>
      <c r="H114" s="287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200"/>
      <c r="W114" s="274"/>
    </row>
    <row r="115" spans="1:33" ht="29.25" customHeight="1">
      <c r="A115" s="259" t="s">
        <v>1</v>
      </c>
      <c r="B115" s="259"/>
      <c r="C115" s="260" t="str">
        <f>IF(C110=0,"",C110)</f>
        <v>Metros lineales ejecutados</v>
      </c>
      <c r="D115" s="261"/>
      <c r="E115" s="138" t="str">
        <f>IF(E110=0,"",E110)</f>
        <v xml:space="preserve">Metros </v>
      </c>
      <c r="F115" s="203" t="s">
        <v>1016</v>
      </c>
      <c r="G115" s="258"/>
      <c r="H115" s="204"/>
      <c r="I115" s="99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8"/>
      <c r="V115" s="119" t="str">
        <f>IF(SUM(I115:T115)=0,"",SUM(I115:T115))</f>
        <v/>
      </c>
      <c r="W115" s="262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59" t="s">
        <v>2</v>
      </c>
      <c r="B116" s="259"/>
      <c r="C116" s="260" t="str">
        <f>IF(C111=0,"",C111)</f>
        <v>Metros lineales solicitados</v>
      </c>
      <c r="D116" s="261"/>
      <c r="E116" s="138" t="str">
        <f>IF(E111=0,"",E111)</f>
        <v xml:space="preserve">Metros </v>
      </c>
      <c r="F116" s="203" t="s">
        <v>1017</v>
      </c>
      <c r="G116" s="258"/>
      <c r="H116" s="204"/>
      <c r="I116" s="99"/>
      <c r="J116" s="77"/>
      <c r="K116" s="77"/>
      <c r="L116" s="77"/>
      <c r="M116" s="77"/>
      <c r="N116" s="77">
        <v>2500</v>
      </c>
      <c r="O116" s="77"/>
      <c r="P116" s="77"/>
      <c r="Q116" s="77"/>
      <c r="R116" s="77"/>
      <c r="S116" s="77"/>
      <c r="T116" s="77">
        <v>2500</v>
      </c>
      <c r="U116" s="77">
        <f>SUM(I116:T116)</f>
        <v>5000</v>
      </c>
      <c r="V116" s="119">
        <f>IF(SUM(I116:T116)=0,"",SUM(I116:T116))</f>
        <v>5000</v>
      </c>
      <c r="W116" s="262"/>
      <c r="Y116" s="1"/>
      <c r="AA116" s="3"/>
      <c r="AC116" s="10"/>
      <c r="AF116" s="10"/>
      <c r="AG116" s="10"/>
    </row>
    <row r="117" spans="1:33" s="73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63" t="s">
        <v>964</v>
      </c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120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4" t="s">
        <v>999</v>
      </c>
      <c r="B120" s="265"/>
      <c r="C120" s="265"/>
      <c r="D120" s="265"/>
      <c r="E120" s="265"/>
      <c r="F120" s="266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8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2" customFormat="1" ht="48" customHeight="1">
      <c r="A122" s="274" t="s">
        <v>1009</v>
      </c>
      <c r="B122" s="274"/>
      <c r="C122" s="294" t="s">
        <v>1110</v>
      </c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6"/>
      <c r="X122" s="71"/>
      <c r="Z122" s="71"/>
      <c r="AA122" s="71"/>
      <c r="AB122" s="71"/>
      <c r="AC122" s="71"/>
      <c r="AD122" s="71"/>
      <c r="AE122" s="71"/>
      <c r="AF122" s="71"/>
      <c r="AG122" s="71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7" t="s">
        <v>1007</v>
      </c>
      <c r="B124" s="298"/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9"/>
      <c r="X124" s="73"/>
      <c r="Z124" s="73"/>
      <c r="AA124" s="73"/>
      <c r="AB124" s="73"/>
      <c r="AC124" s="73"/>
      <c r="AD124" s="73"/>
      <c r="AE124" s="73"/>
      <c r="AF124" s="73"/>
      <c r="AG124" s="73"/>
    </row>
    <row r="125" spans="1:33" s="9" customFormat="1" ht="4.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95"/>
      <c r="X125" s="73"/>
      <c r="Z125" s="73"/>
      <c r="AA125" s="73"/>
      <c r="AB125" s="73"/>
      <c r="AC125" s="73"/>
      <c r="AD125" s="73"/>
      <c r="AE125" s="73"/>
      <c r="AF125" s="73"/>
      <c r="AG125" s="73"/>
    </row>
    <row r="126" spans="1:33" s="3" customFormat="1" ht="30" customHeight="1">
      <c r="A126" s="274" t="s">
        <v>22</v>
      </c>
      <c r="B126" s="274"/>
      <c r="C126" s="293" t="s">
        <v>1111</v>
      </c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70"/>
      <c r="B127" s="55"/>
      <c r="C127" s="55"/>
      <c r="D127" s="55"/>
      <c r="E127" s="55"/>
      <c r="F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5" t="s">
        <v>339</v>
      </c>
      <c r="B128" s="277"/>
      <c r="C128" s="108" t="s">
        <v>1087</v>
      </c>
      <c r="D128" s="55"/>
      <c r="E128" s="274" t="s">
        <v>4</v>
      </c>
      <c r="F128" s="274"/>
      <c r="G128" s="293" t="s">
        <v>1104</v>
      </c>
      <c r="H128" s="293"/>
      <c r="I128" s="293"/>
      <c r="J128" s="293"/>
      <c r="K128" s="55"/>
      <c r="L128" s="55"/>
      <c r="M128" s="274" t="s">
        <v>1006</v>
      </c>
      <c r="N128" s="274"/>
      <c r="O128" s="274"/>
      <c r="P128" s="274"/>
      <c r="Q128" s="293" t="s">
        <v>1112</v>
      </c>
      <c r="R128" s="293"/>
      <c r="S128" s="293"/>
      <c r="T128" s="293"/>
      <c r="U128" s="293"/>
      <c r="V128" s="293"/>
      <c r="W128" s="293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70"/>
      <c r="B129" s="55"/>
      <c r="C129" s="55"/>
      <c r="D129" s="55"/>
      <c r="E129" s="55"/>
      <c r="F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5" t="s">
        <v>1014</v>
      </c>
      <c r="B130" s="277"/>
      <c r="C130" s="115" t="s">
        <v>1105</v>
      </c>
      <c r="D130" s="55"/>
      <c r="E130" s="275" t="s">
        <v>24</v>
      </c>
      <c r="F130" s="277"/>
      <c r="G130" s="293" t="s">
        <v>1097</v>
      </c>
      <c r="H130" s="293"/>
      <c r="I130" s="293"/>
      <c r="J130" s="293"/>
      <c r="K130" s="55"/>
      <c r="L130" s="55"/>
      <c r="M130" s="274" t="s">
        <v>1015</v>
      </c>
      <c r="N130" s="274"/>
      <c r="O130" s="274"/>
      <c r="P130" s="274"/>
      <c r="Q130" s="293" t="s">
        <v>1098</v>
      </c>
      <c r="R130" s="293"/>
      <c r="S130" s="293"/>
      <c r="T130" s="293"/>
      <c r="U130" s="293"/>
      <c r="V130" s="293"/>
      <c r="W130" s="293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3"/>
      <c r="Z131" s="73"/>
      <c r="AA131" s="73"/>
      <c r="AB131" s="73"/>
      <c r="AC131" s="73"/>
      <c r="AD131" s="73"/>
      <c r="AE131" s="73"/>
      <c r="AF131" s="73"/>
      <c r="AG131" s="73"/>
    </row>
    <row r="132" spans="1:33" s="9" customFormat="1" ht="15.75" customHeight="1">
      <c r="C132" s="274" t="s">
        <v>1001</v>
      </c>
      <c r="D132" s="274"/>
      <c r="E132" s="274"/>
      <c r="F132" s="274"/>
      <c r="H132" s="55"/>
      <c r="I132" s="55"/>
      <c r="J132" s="55"/>
      <c r="O132" s="274" t="s">
        <v>1004</v>
      </c>
      <c r="P132" s="274"/>
      <c r="Q132" s="274"/>
      <c r="R132" s="274"/>
      <c r="S132" s="274"/>
      <c r="T132" s="274"/>
      <c r="U132" s="274"/>
      <c r="V132" s="274"/>
      <c r="W132" s="95"/>
      <c r="X132" s="73"/>
      <c r="Z132" s="73"/>
      <c r="AA132" s="73"/>
      <c r="AB132" s="73"/>
      <c r="AC132" s="73"/>
      <c r="AD132" s="73"/>
      <c r="AE132" s="73"/>
      <c r="AF132" s="73"/>
      <c r="AG132" s="73"/>
    </row>
    <row r="133" spans="1:33" s="9" customFormat="1" ht="24.75" customHeight="1">
      <c r="A133" s="55"/>
      <c r="B133" s="55"/>
      <c r="C133" s="118">
        <v>16000</v>
      </c>
      <c r="D133" s="55"/>
      <c r="E133" s="289">
        <v>2022</v>
      </c>
      <c r="F133" s="289"/>
      <c r="H133" s="55"/>
      <c r="I133" s="55"/>
      <c r="J133" s="55"/>
      <c r="O133" s="300">
        <v>14800</v>
      </c>
      <c r="P133" s="300"/>
      <c r="Q133" s="300"/>
      <c r="R133" s="300"/>
      <c r="S133" s="300"/>
      <c r="T133" s="300"/>
      <c r="U133" s="300"/>
      <c r="V133" s="300"/>
      <c r="X133" s="73"/>
      <c r="Z133" s="73"/>
      <c r="AA133" s="73"/>
      <c r="AB133" s="73"/>
      <c r="AC133" s="73"/>
      <c r="AD133" s="73"/>
      <c r="AE133" s="73"/>
      <c r="AF133" s="73"/>
      <c r="AG133" s="73"/>
    </row>
    <row r="134" spans="1:33" s="104" customFormat="1" ht="12" customHeight="1">
      <c r="C134" s="114" t="s">
        <v>1002</v>
      </c>
      <c r="D134" s="105"/>
      <c r="E134" s="291" t="s">
        <v>1003</v>
      </c>
      <c r="F134" s="291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95"/>
      <c r="X135" s="73"/>
      <c r="Z135" s="73"/>
      <c r="AA135" s="73"/>
      <c r="AB135" s="73"/>
      <c r="AC135" s="73"/>
      <c r="AD135" s="73"/>
      <c r="AE135" s="73"/>
      <c r="AF135" s="73"/>
      <c r="AG135" s="73"/>
    </row>
    <row r="136" spans="1:33" s="3" customFormat="1" ht="20.25" customHeight="1">
      <c r="A136" s="292" t="s">
        <v>963</v>
      </c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79" t="s">
        <v>25</v>
      </c>
      <c r="B137" s="280"/>
      <c r="C137" s="274" t="s">
        <v>22</v>
      </c>
      <c r="D137" s="274"/>
      <c r="E137" s="283" t="s">
        <v>3</v>
      </c>
      <c r="F137" s="275" t="s">
        <v>329</v>
      </c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7"/>
      <c r="U137" s="109"/>
      <c r="V137" s="199" t="s">
        <v>27</v>
      </c>
      <c r="W137" s="274" t="s">
        <v>1018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1"/>
      <c r="B138" s="282"/>
      <c r="C138" s="274"/>
      <c r="D138" s="274"/>
      <c r="E138" s="284"/>
      <c r="F138" s="285" t="s">
        <v>300</v>
      </c>
      <c r="G138" s="286"/>
      <c r="H138" s="287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200"/>
      <c r="W138" s="274"/>
    </row>
    <row r="139" spans="1:33" ht="29.25" customHeight="1">
      <c r="A139" s="259" t="s">
        <v>1</v>
      </c>
      <c r="B139" s="259"/>
      <c r="C139" s="288" t="s">
        <v>1113</v>
      </c>
      <c r="D139" s="288"/>
      <c r="E139" s="116" t="s">
        <v>1115</v>
      </c>
      <c r="F139" s="203" t="s">
        <v>997</v>
      </c>
      <c r="G139" s="258"/>
      <c r="H139" s="204"/>
      <c r="I139" s="99"/>
      <c r="J139" s="77"/>
      <c r="K139" s="77"/>
      <c r="L139" s="77"/>
      <c r="M139" s="77"/>
      <c r="N139" s="77">
        <v>7400</v>
      </c>
      <c r="O139" s="77"/>
      <c r="P139" s="77"/>
      <c r="Q139" s="77"/>
      <c r="R139" s="77"/>
      <c r="S139" s="77"/>
      <c r="T139" s="77">
        <v>7400</v>
      </c>
      <c r="U139" s="78"/>
      <c r="V139" s="119">
        <f>IF(SUM(I139:T139)=0,"",SUM(I139:T139))</f>
        <v>14800</v>
      </c>
      <c r="W139" s="262" t="str">
        <f>IF($G$130="porcentaje",FIXED(V139/V140*100,2)&amp;"%",IF($G$130="Promedio",V139/V140,IF($G$130="variación porcentual",FIXED(((V139/V140)-1)*100,2)&amp;"%",IF($G$130="OTRAS","CAPTURAR EL RESULTADO DEL INDICADOR"))))</f>
        <v>92.50%</v>
      </c>
      <c r="Y139" s="1"/>
      <c r="AC139" s="10"/>
      <c r="AF139" s="10"/>
      <c r="AG139" s="10"/>
    </row>
    <row r="140" spans="1:33" ht="30" customHeight="1">
      <c r="A140" s="259" t="s">
        <v>2</v>
      </c>
      <c r="B140" s="259"/>
      <c r="C140" s="288" t="s">
        <v>1114</v>
      </c>
      <c r="D140" s="288"/>
      <c r="E140" s="116" t="s">
        <v>1115</v>
      </c>
      <c r="F140" s="203" t="s">
        <v>998</v>
      </c>
      <c r="G140" s="258"/>
      <c r="H140" s="204"/>
      <c r="I140" s="99"/>
      <c r="J140" s="77"/>
      <c r="K140" s="77"/>
      <c r="L140" s="77"/>
      <c r="M140" s="77"/>
      <c r="N140" s="77">
        <v>8000</v>
      </c>
      <c r="O140" s="77"/>
      <c r="P140" s="77"/>
      <c r="Q140" s="77"/>
      <c r="R140" s="77"/>
      <c r="S140" s="77"/>
      <c r="T140" s="77">
        <v>8000</v>
      </c>
      <c r="U140" s="77">
        <f>SUM(I140:T140)</f>
        <v>16000</v>
      </c>
      <c r="V140" s="119">
        <f>IF(SUM(I140:T140)=0,"",SUM(I140:T140))</f>
        <v>16000</v>
      </c>
      <c r="W140" s="262"/>
      <c r="Y140" s="1"/>
      <c r="AA140" s="3"/>
      <c r="AC140" s="10"/>
      <c r="AF140" s="10"/>
      <c r="AG140" s="10"/>
    </row>
    <row r="141" spans="1:33" ht="17.25" customHeight="1">
      <c r="A141" s="278" t="s">
        <v>298</v>
      </c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</row>
    <row r="142" spans="1:33" s="3" customFormat="1" ht="15.75" customHeight="1">
      <c r="A142" s="279" t="s">
        <v>25</v>
      </c>
      <c r="B142" s="280"/>
      <c r="C142" s="274" t="s">
        <v>22</v>
      </c>
      <c r="D142" s="274"/>
      <c r="E142" s="283" t="s">
        <v>3</v>
      </c>
      <c r="F142" s="275" t="s">
        <v>329</v>
      </c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7"/>
      <c r="U142" s="109"/>
      <c r="V142" s="199" t="s">
        <v>27</v>
      </c>
      <c r="W142" s="274" t="s">
        <v>1019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1"/>
      <c r="B143" s="282"/>
      <c r="C143" s="274"/>
      <c r="D143" s="274"/>
      <c r="E143" s="284"/>
      <c r="F143" s="285" t="s">
        <v>298</v>
      </c>
      <c r="G143" s="286"/>
      <c r="H143" s="287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200"/>
      <c r="W143" s="274"/>
    </row>
    <row r="144" spans="1:33" ht="29.25" customHeight="1">
      <c r="A144" s="259" t="s">
        <v>1</v>
      </c>
      <c r="B144" s="259"/>
      <c r="C144" s="260" t="str">
        <f>IF(C139=0,"",C139)</f>
        <v>M2 ejecutados</v>
      </c>
      <c r="D144" s="261"/>
      <c r="E144" s="138" t="str">
        <f>IF(E139=0,"",E139)</f>
        <v>Metros cuadrados</v>
      </c>
      <c r="F144" s="203" t="s">
        <v>1016</v>
      </c>
      <c r="G144" s="258"/>
      <c r="H144" s="204"/>
      <c r="I144" s="99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8"/>
      <c r="V144" s="119" t="str">
        <f>IF(SUM(I144:T144)=0,"",SUM(I144:T144))</f>
        <v/>
      </c>
      <c r="W144" s="262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59" t="s">
        <v>2</v>
      </c>
      <c r="B145" s="259"/>
      <c r="C145" s="260" t="str">
        <f>IF(C140=0,"",C140)</f>
        <v>M2 solicitados</v>
      </c>
      <c r="D145" s="261"/>
      <c r="E145" s="138" t="str">
        <f>IF(E140=0,"",E140)</f>
        <v>Metros cuadrados</v>
      </c>
      <c r="F145" s="203" t="s">
        <v>1017</v>
      </c>
      <c r="G145" s="258"/>
      <c r="H145" s="204"/>
      <c r="I145" s="99"/>
      <c r="J145" s="77"/>
      <c r="K145" s="77"/>
      <c r="L145" s="77"/>
      <c r="M145" s="77"/>
      <c r="N145" s="77">
        <v>8000</v>
      </c>
      <c r="O145" s="77"/>
      <c r="P145" s="77"/>
      <c r="Q145" s="77"/>
      <c r="R145" s="77"/>
      <c r="S145" s="77"/>
      <c r="T145" s="77">
        <v>8000</v>
      </c>
      <c r="U145" s="77">
        <f>SUM(I145:T145)</f>
        <v>16000</v>
      </c>
      <c r="V145" s="119">
        <f>IF(SUM(I145:T145)=0,"",SUM(I145:T145))</f>
        <v>16000</v>
      </c>
      <c r="W145" s="262"/>
      <c r="Y145" s="1"/>
      <c r="AA145" s="3"/>
      <c r="AC145" s="10"/>
      <c r="AF145" s="10"/>
      <c r="AG145" s="10"/>
    </row>
    <row r="146" spans="1:33" s="73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63" t="s">
        <v>964</v>
      </c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120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4" t="s">
        <v>999</v>
      </c>
      <c r="B149" s="265"/>
      <c r="C149" s="265"/>
      <c r="D149" s="265"/>
      <c r="E149" s="265"/>
      <c r="F149" s="266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8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2" customFormat="1" ht="48" customHeight="1">
      <c r="A151" s="274" t="s">
        <v>1010</v>
      </c>
      <c r="B151" s="274"/>
      <c r="C151" s="294" t="s">
        <v>1116</v>
      </c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6"/>
      <c r="X151" s="71"/>
      <c r="Z151" s="71"/>
      <c r="AA151" s="71"/>
      <c r="AB151" s="71"/>
      <c r="AC151" s="71"/>
      <c r="AD151" s="71"/>
      <c r="AE151" s="71"/>
      <c r="AF151" s="71"/>
      <c r="AG151" s="71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97" t="s">
        <v>1007</v>
      </c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9"/>
      <c r="X153" s="73"/>
      <c r="Z153" s="73"/>
      <c r="AA153" s="73"/>
      <c r="AB153" s="73"/>
      <c r="AC153" s="73"/>
      <c r="AD153" s="73"/>
      <c r="AE153" s="73"/>
      <c r="AF153" s="73"/>
      <c r="AG153" s="73"/>
    </row>
    <row r="154" spans="1:33" s="9" customFormat="1" ht="4.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95"/>
      <c r="X154" s="73"/>
      <c r="Z154" s="73"/>
      <c r="AA154" s="73"/>
      <c r="AB154" s="73"/>
      <c r="AC154" s="73"/>
      <c r="AD154" s="73"/>
      <c r="AE154" s="73"/>
      <c r="AF154" s="73"/>
      <c r="AG154" s="73"/>
    </row>
    <row r="155" spans="1:33" s="3" customFormat="1" ht="30" customHeight="1">
      <c r="A155" s="274" t="s">
        <v>22</v>
      </c>
      <c r="B155" s="274"/>
      <c r="C155" s="293" t="s">
        <v>1117</v>
      </c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70"/>
      <c r="B156" s="55"/>
      <c r="C156" s="55"/>
      <c r="D156" s="55"/>
      <c r="E156" s="55"/>
      <c r="F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39" customHeight="1">
      <c r="A157" s="275" t="s">
        <v>339</v>
      </c>
      <c r="B157" s="277"/>
      <c r="C157" s="108" t="s">
        <v>1087</v>
      </c>
      <c r="D157" s="55"/>
      <c r="E157" s="274" t="s">
        <v>4</v>
      </c>
      <c r="F157" s="274"/>
      <c r="G157" s="293" t="s">
        <v>1104</v>
      </c>
      <c r="H157" s="293"/>
      <c r="I157" s="293"/>
      <c r="J157" s="293"/>
      <c r="K157" s="55"/>
      <c r="L157" s="55"/>
      <c r="M157" s="274" t="s">
        <v>1006</v>
      </c>
      <c r="N157" s="274"/>
      <c r="O157" s="274"/>
      <c r="P157" s="274"/>
      <c r="Q157" s="293" t="s">
        <v>1118</v>
      </c>
      <c r="R157" s="293"/>
      <c r="S157" s="293"/>
      <c r="T157" s="293"/>
      <c r="U157" s="293"/>
      <c r="V157" s="293"/>
      <c r="W157" s="293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70"/>
      <c r="B158" s="55"/>
      <c r="C158" s="55"/>
      <c r="D158" s="55"/>
      <c r="E158" s="55"/>
      <c r="F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75" t="s">
        <v>1014</v>
      </c>
      <c r="B159" s="277"/>
      <c r="C159" s="115" t="s">
        <v>1105</v>
      </c>
      <c r="D159" s="55"/>
      <c r="E159" s="275" t="s">
        <v>24</v>
      </c>
      <c r="F159" s="277"/>
      <c r="G159" s="293" t="s">
        <v>1089</v>
      </c>
      <c r="H159" s="293"/>
      <c r="I159" s="293"/>
      <c r="J159" s="293"/>
      <c r="K159" s="55"/>
      <c r="L159" s="55"/>
      <c r="M159" s="274" t="s">
        <v>1015</v>
      </c>
      <c r="N159" s="274"/>
      <c r="O159" s="274"/>
      <c r="P159" s="274"/>
      <c r="Q159" s="293"/>
      <c r="R159" s="293"/>
      <c r="S159" s="293"/>
      <c r="T159" s="293"/>
      <c r="U159" s="293"/>
      <c r="V159" s="293"/>
      <c r="W159" s="293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3"/>
      <c r="Z160" s="73"/>
      <c r="AA160" s="73"/>
      <c r="AB160" s="73"/>
      <c r="AC160" s="73"/>
      <c r="AD160" s="73"/>
      <c r="AE160" s="73"/>
      <c r="AF160" s="73"/>
      <c r="AG160" s="73"/>
    </row>
    <row r="161" spans="1:33" s="9" customFormat="1" ht="15.75" customHeight="1">
      <c r="C161" s="274" t="s">
        <v>1001</v>
      </c>
      <c r="D161" s="274"/>
      <c r="E161" s="274"/>
      <c r="F161" s="274"/>
      <c r="H161" s="55"/>
      <c r="I161" s="55"/>
      <c r="J161" s="55"/>
      <c r="O161" s="274" t="s">
        <v>1004</v>
      </c>
      <c r="P161" s="274"/>
      <c r="Q161" s="274"/>
      <c r="R161" s="274"/>
      <c r="S161" s="274"/>
      <c r="T161" s="274"/>
      <c r="U161" s="274"/>
      <c r="V161" s="274"/>
      <c r="W161" s="95"/>
      <c r="X161" s="73"/>
      <c r="Z161" s="73"/>
      <c r="AA161" s="73"/>
      <c r="AB161" s="73"/>
      <c r="AC161" s="73"/>
      <c r="AD161" s="73"/>
      <c r="AE161" s="73"/>
      <c r="AF161" s="73"/>
      <c r="AG161" s="73"/>
    </row>
    <row r="162" spans="1:33" s="9" customFormat="1" ht="24.75" customHeight="1">
      <c r="A162" s="55"/>
      <c r="B162" s="55"/>
      <c r="C162" s="55">
        <v>300</v>
      </c>
      <c r="D162" s="55"/>
      <c r="E162" s="289">
        <v>2022</v>
      </c>
      <c r="F162" s="289"/>
      <c r="H162" s="55"/>
      <c r="I162" s="55"/>
      <c r="J162" s="55"/>
      <c r="O162" s="208">
        <v>200</v>
      </c>
      <c r="P162" s="208"/>
      <c r="Q162" s="208"/>
      <c r="R162" s="208"/>
      <c r="S162" s="208"/>
      <c r="T162" s="208"/>
      <c r="U162" s="208"/>
      <c r="V162" s="208"/>
      <c r="X162" s="73"/>
      <c r="Z162" s="73"/>
      <c r="AA162" s="73"/>
      <c r="AB162" s="73"/>
      <c r="AC162" s="73"/>
      <c r="AD162" s="73"/>
      <c r="AE162" s="73"/>
      <c r="AF162" s="73"/>
      <c r="AG162" s="73"/>
    </row>
    <row r="163" spans="1:33" s="104" customFormat="1" ht="12" customHeight="1">
      <c r="C163" s="114" t="s">
        <v>1002</v>
      </c>
      <c r="D163" s="105"/>
      <c r="E163" s="291" t="s">
        <v>1003</v>
      </c>
      <c r="F163" s="291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95"/>
      <c r="X164" s="73"/>
      <c r="Z164" s="73"/>
      <c r="AA164" s="73"/>
      <c r="AB164" s="73"/>
      <c r="AC164" s="73"/>
      <c r="AD164" s="73"/>
      <c r="AE164" s="73"/>
      <c r="AF164" s="73"/>
      <c r="AG164" s="73"/>
    </row>
    <row r="165" spans="1:33" s="3" customFormat="1" ht="20.25" customHeight="1">
      <c r="A165" s="292" t="s">
        <v>963</v>
      </c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79" t="s">
        <v>25</v>
      </c>
      <c r="B166" s="280"/>
      <c r="C166" s="274" t="s">
        <v>22</v>
      </c>
      <c r="D166" s="274"/>
      <c r="E166" s="283" t="s">
        <v>3</v>
      </c>
      <c r="F166" s="275" t="s">
        <v>329</v>
      </c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7"/>
      <c r="U166" s="109"/>
      <c r="V166" s="199" t="s">
        <v>27</v>
      </c>
      <c r="W166" s="274" t="s">
        <v>1018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81"/>
      <c r="B167" s="282"/>
      <c r="C167" s="274"/>
      <c r="D167" s="274"/>
      <c r="E167" s="284"/>
      <c r="F167" s="285" t="s">
        <v>300</v>
      </c>
      <c r="G167" s="286"/>
      <c r="H167" s="287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200"/>
      <c r="W167" s="274"/>
    </row>
    <row r="168" spans="1:33" ht="29.25" customHeight="1">
      <c r="A168" s="259" t="s">
        <v>1</v>
      </c>
      <c r="B168" s="259"/>
      <c r="C168" s="288" t="s">
        <v>1119</v>
      </c>
      <c r="D168" s="288"/>
      <c r="E168" s="116" t="s">
        <v>1093</v>
      </c>
      <c r="F168" s="203" t="s">
        <v>997</v>
      </c>
      <c r="G168" s="258"/>
      <c r="H168" s="204"/>
      <c r="I168" s="99"/>
      <c r="J168" s="77"/>
      <c r="K168" s="77"/>
      <c r="L168" s="77"/>
      <c r="M168" s="77"/>
      <c r="N168" s="77">
        <v>0</v>
      </c>
      <c r="O168" s="77"/>
      <c r="P168" s="77"/>
      <c r="Q168" s="77"/>
      <c r="R168" s="77"/>
      <c r="S168" s="77"/>
      <c r="T168" s="77">
        <v>200</v>
      </c>
      <c r="U168" s="78"/>
      <c r="V168" s="119">
        <f>IF(SUM(I168:T168)=0,"",SUM(I168:T168))</f>
        <v>200</v>
      </c>
      <c r="W168" s="262" t="str">
        <f>IF($G$159="porcentaje",FIXED(V168/V169*100,2)&amp;"%",IF($G$159="Promedio",V168/V169,IF($G$159="variación porcentual",FIXED(((V168/V169)-1)*100,2)&amp;"%",IF($G$159="OTRAS","CAPTURAR EL RESULTADO DEL INDICADOR"))))</f>
        <v>-33.33%</v>
      </c>
      <c r="Y168" s="1"/>
      <c r="AC168" s="10"/>
      <c r="AF168" s="10"/>
      <c r="AG168" s="10"/>
    </row>
    <row r="169" spans="1:33" ht="30" customHeight="1">
      <c r="A169" s="259" t="s">
        <v>2</v>
      </c>
      <c r="B169" s="259"/>
      <c r="C169" s="288" t="s">
        <v>1120</v>
      </c>
      <c r="D169" s="288"/>
      <c r="E169" s="116" t="s">
        <v>1093</v>
      </c>
      <c r="F169" s="203" t="s">
        <v>998</v>
      </c>
      <c r="G169" s="258"/>
      <c r="H169" s="204"/>
      <c r="I169" s="99"/>
      <c r="J169" s="77"/>
      <c r="K169" s="77"/>
      <c r="L169" s="77"/>
      <c r="M169" s="77"/>
      <c r="N169" s="77">
        <v>0</v>
      </c>
      <c r="O169" s="77"/>
      <c r="P169" s="77"/>
      <c r="Q169" s="77"/>
      <c r="R169" s="77"/>
      <c r="S169" s="77"/>
      <c r="T169" s="77">
        <v>300</v>
      </c>
      <c r="U169" s="77">
        <f>SUM(I169:T169)</f>
        <v>300</v>
      </c>
      <c r="V169" s="119">
        <f>IF(SUM(I169:T169)=0,"",SUM(I169:T169))</f>
        <v>300</v>
      </c>
      <c r="W169" s="262"/>
      <c r="Y169" s="1"/>
      <c r="AA169" s="3"/>
      <c r="AC169" s="10"/>
      <c r="AF169" s="10"/>
      <c r="AG169" s="10"/>
    </row>
    <row r="170" spans="1:33" ht="17.25" customHeight="1">
      <c r="A170" s="278" t="s">
        <v>298</v>
      </c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</row>
    <row r="171" spans="1:33" s="3" customFormat="1" ht="15.75" customHeight="1">
      <c r="A171" s="279" t="s">
        <v>25</v>
      </c>
      <c r="B171" s="280"/>
      <c r="C171" s="274" t="s">
        <v>22</v>
      </c>
      <c r="D171" s="274"/>
      <c r="E171" s="283" t="s">
        <v>3</v>
      </c>
      <c r="F171" s="275" t="s">
        <v>329</v>
      </c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7"/>
      <c r="U171" s="109"/>
      <c r="V171" s="199" t="s">
        <v>27</v>
      </c>
      <c r="W171" s="274" t="s">
        <v>1019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81"/>
      <c r="B172" s="282"/>
      <c r="C172" s="274"/>
      <c r="D172" s="274"/>
      <c r="E172" s="284"/>
      <c r="F172" s="285" t="s">
        <v>298</v>
      </c>
      <c r="G172" s="286"/>
      <c r="H172" s="287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200"/>
      <c r="W172" s="274"/>
    </row>
    <row r="173" spans="1:33" ht="29.25" customHeight="1">
      <c r="A173" s="259" t="s">
        <v>1</v>
      </c>
      <c r="B173" s="259"/>
      <c r="C173" s="260" t="str">
        <f>IF(C168=0,"",C168)</f>
        <v>Personas sin acceso a la energía electrica después de la obra</v>
      </c>
      <c r="D173" s="261"/>
      <c r="E173" s="138" t="str">
        <f>IF(E168=0,"",E168)</f>
        <v>Personas</v>
      </c>
      <c r="F173" s="203" t="s">
        <v>1016</v>
      </c>
      <c r="G173" s="258"/>
      <c r="H173" s="204"/>
      <c r="I173" s="99"/>
      <c r="J173" s="77"/>
      <c r="K173" s="77"/>
      <c r="L173" s="77"/>
      <c r="M173" s="77"/>
      <c r="N173" s="77">
        <v>0</v>
      </c>
      <c r="O173" s="77"/>
      <c r="P173" s="77"/>
      <c r="Q173" s="77"/>
      <c r="R173" s="77"/>
      <c r="S173" s="77"/>
      <c r="T173" s="77"/>
      <c r="U173" s="78"/>
      <c r="V173" s="119" t="str">
        <f>IF(SUM(I173:T173)=0,"",SUM(I173:T173))</f>
        <v/>
      </c>
      <c r="W173" s="262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59" t="s">
        <v>2</v>
      </c>
      <c r="B174" s="259"/>
      <c r="C174" s="260" t="str">
        <f>IF(C169=0,"",C169)</f>
        <v>Personas sin acceso a energía antes de la obra</v>
      </c>
      <c r="D174" s="261"/>
      <c r="E174" s="138" t="str">
        <f>IF(E169=0,"",E169)</f>
        <v>Personas</v>
      </c>
      <c r="F174" s="203" t="s">
        <v>1017</v>
      </c>
      <c r="G174" s="258"/>
      <c r="H174" s="204"/>
      <c r="I174" s="99"/>
      <c r="J174" s="77"/>
      <c r="K174" s="77"/>
      <c r="L174" s="77"/>
      <c r="M174" s="77"/>
      <c r="N174" s="77">
        <v>0</v>
      </c>
      <c r="O174" s="77"/>
      <c r="P174" s="77"/>
      <c r="Q174" s="77"/>
      <c r="R174" s="77"/>
      <c r="S174" s="77"/>
      <c r="T174" s="77">
        <v>300</v>
      </c>
      <c r="U174" s="77">
        <f>SUM(I174:T174)</f>
        <v>300</v>
      </c>
      <c r="V174" s="119">
        <f>IF(SUM(I174:T174)=0,"",SUM(I174:T174))</f>
        <v>300</v>
      </c>
      <c r="W174" s="262"/>
      <c r="Y174" s="1"/>
      <c r="AA174" s="3"/>
      <c r="AC174" s="10"/>
      <c r="AF174" s="10"/>
      <c r="AG174" s="10"/>
    </row>
    <row r="175" spans="1:33" s="73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63" t="s">
        <v>964</v>
      </c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120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4" t="s">
        <v>999</v>
      </c>
      <c r="B178" s="265"/>
      <c r="C178" s="265"/>
      <c r="D178" s="265"/>
      <c r="E178" s="265"/>
      <c r="F178" s="266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8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72" customFormat="1" ht="48" customHeight="1">
      <c r="A180" s="274" t="s">
        <v>1011</v>
      </c>
      <c r="B180" s="274"/>
      <c r="C180" s="294" t="s">
        <v>1121</v>
      </c>
      <c r="D180" s="295"/>
      <c r="E180" s="295"/>
      <c r="F180" s="295"/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6"/>
      <c r="X180" s="71"/>
      <c r="Z180" s="71"/>
      <c r="AA180" s="71"/>
      <c r="AB180" s="71"/>
      <c r="AC180" s="71"/>
      <c r="AD180" s="71"/>
      <c r="AE180" s="71"/>
      <c r="AF180" s="71"/>
      <c r="AG180" s="71"/>
    </row>
    <row r="181" spans="1:33" s="3" customFormat="1" ht="6" customHeight="1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297" t="s">
        <v>1007</v>
      </c>
      <c r="B182" s="298"/>
      <c r="C182" s="298"/>
      <c r="D182" s="298"/>
      <c r="E182" s="298"/>
      <c r="F182" s="298"/>
      <c r="G182" s="298"/>
      <c r="H182" s="298"/>
      <c r="I182" s="298"/>
      <c r="J182" s="298"/>
      <c r="K182" s="298"/>
      <c r="L182" s="298"/>
      <c r="M182" s="298"/>
      <c r="N182" s="298"/>
      <c r="O182" s="298"/>
      <c r="P182" s="298"/>
      <c r="Q182" s="298"/>
      <c r="R182" s="298"/>
      <c r="S182" s="298"/>
      <c r="T182" s="298"/>
      <c r="U182" s="298"/>
      <c r="V182" s="298"/>
      <c r="W182" s="299"/>
      <c r="X182" s="73"/>
      <c r="Z182" s="73"/>
      <c r="AA182" s="73"/>
      <c r="AB182" s="73"/>
      <c r="AC182" s="73"/>
      <c r="AD182" s="73"/>
      <c r="AE182" s="73"/>
      <c r="AF182" s="73"/>
      <c r="AG182" s="73"/>
    </row>
    <row r="183" spans="1:33" s="9" customFormat="1" ht="4.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95"/>
      <c r="X183" s="73"/>
      <c r="Z183" s="73"/>
      <c r="AA183" s="73"/>
      <c r="AB183" s="73"/>
      <c r="AC183" s="73"/>
      <c r="AD183" s="73"/>
      <c r="AE183" s="73"/>
      <c r="AF183" s="73"/>
      <c r="AG183" s="73"/>
    </row>
    <row r="184" spans="1:33" s="3" customFormat="1" ht="30" customHeight="1">
      <c r="A184" s="274" t="s">
        <v>22</v>
      </c>
      <c r="B184" s="274"/>
      <c r="C184" s="293" t="s">
        <v>1122</v>
      </c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3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3.75" customHeight="1">
      <c r="A185" s="70"/>
      <c r="B185" s="55"/>
      <c r="C185" s="55"/>
      <c r="D185" s="55"/>
      <c r="E185" s="55"/>
      <c r="F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95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>
      <c r="A186" s="275" t="s">
        <v>339</v>
      </c>
      <c r="B186" s="277"/>
      <c r="C186" s="108" t="s">
        <v>1087</v>
      </c>
      <c r="D186" s="55"/>
      <c r="E186" s="274" t="s">
        <v>4</v>
      </c>
      <c r="F186" s="274"/>
      <c r="G186" s="293" t="s">
        <v>1123</v>
      </c>
      <c r="H186" s="293"/>
      <c r="I186" s="293"/>
      <c r="J186" s="293"/>
      <c r="K186" s="55"/>
      <c r="L186" s="55"/>
      <c r="M186" s="274" t="s">
        <v>1006</v>
      </c>
      <c r="N186" s="274"/>
      <c r="O186" s="274"/>
      <c r="P186" s="274"/>
      <c r="Q186" s="293" t="s">
        <v>1124</v>
      </c>
      <c r="R186" s="293"/>
      <c r="S186" s="293"/>
      <c r="T186" s="293"/>
      <c r="U186" s="293"/>
      <c r="V186" s="293"/>
      <c r="W186" s="293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>
      <c r="A187" s="70"/>
      <c r="B187" s="55"/>
      <c r="C187" s="55"/>
      <c r="D187" s="55"/>
      <c r="E187" s="55"/>
      <c r="F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75" t="s">
        <v>1014</v>
      </c>
      <c r="B188" s="277"/>
      <c r="C188" s="115" t="s">
        <v>1105</v>
      </c>
      <c r="D188" s="55"/>
      <c r="E188" s="275" t="s">
        <v>24</v>
      </c>
      <c r="F188" s="277"/>
      <c r="G188" s="293" t="s">
        <v>1097</v>
      </c>
      <c r="H188" s="293"/>
      <c r="I188" s="293"/>
      <c r="J188" s="293"/>
      <c r="K188" s="55"/>
      <c r="L188" s="55"/>
      <c r="M188" s="274" t="s">
        <v>1015</v>
      </c>
      <c r="N188" s="274"/>
      <c r="O188" s="274"/>
      <c r="P188" s="274"/>
      <c r="Q188" s="293" t="s">
        <v>1098</v>
      </c>
      <c r="R188" s="293"/>
      <c r="S188" s="293"/>
      <c r="T188" s="293"/>
      <c r="U188" s="293"/>
      <c r="V188" s="293"/>
      <c r="W188" s="293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3"/>
      <c r="X189" s="73"/>
      <c r="Z189" s="73"/>
      <c r="AA189" s="73"/>
      <c r="AB189" s="73"/>
      <c r="AC189" s="73"/>
      <c r="AD189" s="73"/>
      <c r="AE189" s="73"/>
      <c r="AF189" s="73"/>
      <c r="AG189" s="73"/>
    </row>
    <row r="190" spans="1:33" s="9" customFormat="1" ht="15.75" customHeight="1">
      <c r="C190" s="274" t="s">
        <v>1001</v>
      </c>
      <c r="D190" s="274"/>
      <c r="E190" s="274"/>
      <c r="F190" s="274"/>
      <c r="H190" s="55"/>
      <c r="I190" s="55"/>
      <c r="J190" s="55"/>
      <c r="O190" s="274" t="s">
        <v>1004</v>
      </c>
      <c r="P190" s="274"/>
      <c r="Q190" s="274"/>
      <c r="R190" s="274"/>
      <c r="S190" s="274"/>
      <c r="T190" s="274"/>
      <c r="U190" s="274"/>
      <c r="V190" s="274"/>
      <c r="W190" s="95"/>
      <c r="X190" s="73"/>
      <c r="Z190" s="73"/>
      <c r="AA190" s="73"/>
      <c r="AB190" s="73"/>
      <c r="AC190" s="73"/>
      <c r="AD190" s="73"/>
      <c r="AE190" s="73"/>
      <c r="AF190" s="73"/>
      <c r="AG190" s="73"/>
    </row>
    <row r="191" spans="1:33" s="9" customFormat="1" ht="24.75" customHeight="1">
      <c r="A191" s="55"/>
      <c r="B191" s="55"/>
      <c r="C191" s="155">
        <v>80000000</v>
      </c>
      <c r="D191" s="55"/>
      <c r="E191" s="289">
        <v>2022</v>
      </c>
      <c r="F191" s="289"/>
      <c r="H191" s="55"/>
      <c r="I191" s="55"/>
      <c r="J191" s="55"/>
      <c r="O191" s="208" t="s">
        <v>1143</v>
      </c>
      <c r="P191" s="208"/>
      <c r="Q191" s="208"/>
      <c r="R191" s="208"/>
      <c r="S191" s="208"/>
      <c r="T191" s="208"/>
      <c r="U191" s="208"/>
      <c r="V191" s="208"/>
      <c r="X191" s="73"/>
      <c r="Z191" s="73"/>
      <c r="AA191" s="73"/>
      <c r="AB191" s="73"/>
      <c r="AC191" s="73"/>
      <c r="AD191" s="73"/>
      <c r="AE191" s="73"/>
      <c r="AF191" s="73"/>
      <c r="AG191" s="73"/>
    </row>
    <row r="192" spans="1:33" s="104" customFormat="1" ht="12" customHeight="1">
      <c r="C192" s="114" t="s">
        <v>1002</v>
      </c>
      <c r="D192" s="105"/>
      <c r="E192" s="291" t="s">
        <v>1003</v>
      </c>
      <c r="F192" s="291"/>
      <c r="G192" s="105"/>
      <c r="I192" s="105"/>
      <c r="J192" s="105"/>
      <c r="K192" s="105"/>
      <c r="L192" s="105"/>
      <c r="M192" s="105"/>
      <c r="N192" s="105"/>
      <c r="O192" s="114"/>
      <c r="P192" s="114"/>
      <c r="Q192" s="114"/>
      <c r="R192" s="114"/>
      <c r="S192" s="114"/>
      <c r="T192" s="114"/>
      <c r="U192" s="114"/>
      <c r="V192" s="114"/>
      <c r="W192" s="106"/>
      <c r="X192" s="107"/>
      <c r="Z192" s="107"/>
      <c r="AA192" s="107"/>
      <c r="AB192" s="107"/>
      <c r="AC192" s="107"/>
      <c r="AD192" s="107"/>
      <c r="AE192" s="107"/>
      <c r="AF192" s="107"/>
      <c r="AG192" s="107"/>
    </row>
    <row r="193" spans="1:33" s="9" customFormat="1" ht="3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95"/>
      <c r="X193" s="73"/>
      <c r="Z193" s="73"/>
      <c r="AA193" s="73"/>
      <c r="AB193" s="73"/>
      <c r="AC193" s="73"/>
      <c r="AD193" s="73"/>
      <c r="AE193" s="73"/>
      <c r="AF193" s="73"/>
      <c r="AG193" s="73"/>
    </row>
    <row r="194" spans="1:33" s="3" customFormat="1" ht="20.25" customHeight="1">
      <c r="A194" s="292" t="s">
        <v>963</v>
      </c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3" customFormat="1" ht="15.75" customHeight="1">
      <c r="A195" s="279" t="s">
        <v>25</v>
      </c>
      <c r="B195" s="280"/>
      <c r="C195" s="274" t="s">
        <v>22</v>
      </c>
      <c r="D195" s="274"/>
      <c r="E195" s="283" t="s">
        <v>3</v>
      </c>
      <c r="F195" s="275" t="s">
        <v>329</v>
      </c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7"/>
      <c r="U195" s="109"/>
      <c r="V195" s="199" t="s">
        <v>27</v>
      </c>
      <c r="W195" s="274" t="s">
        <v>1018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81"/>
      <c r="B196" s="282"/>
      <c r="C196" s="274"/>
      <c r="D196" s="274"/>
      <c r="E196" s="284"/>
      <c r="F196" s="285" t="s">
        <v>300</v>
      </c>
      <c r="G196" s="286"/>
      <c r="H196" s="287"/>
      <c r="I196" s="76" t="s">
        <v>28</v>
      </c>
      <c r="J196" s="76" t="s">
        <v>7</v>
      </c>
      <c r="K196" s="76" t="s">
        <v>8</v>
      </c>
      <c r="L196" s="76" t="s">
        <v>9</v>
      </c>
      <c r="M196" s="76" t="s">
        <v>10</v>
      </c>
      <c r="N196" s="76" t="s">
        <v>11</v>
      </c>
      <c r="O196" s="76" t="s">
        <v>12</v>
      </c>
      <c r="P196" s="76" t="s">
        <v>13</v>
      </c>
      <c r="Q196" s="76" t="s">
        <v>14</v>
      </c>
      <c r="R196" s="76" t="s">
        <v>15</v>
      </c>
      <c r="S196" s="76" t="s">
        <v>16</v>
      </c>
      <c r="T196" s="76" t="s">
        <v>17</v>
      </c>
      <c r="U196" s="14"/>
      <c r="V196" s="200"/>
      <c r="W196" s="274"/>
    </row>
    <row r="197" spans="1:33" ht="29.25" customHeight="1">
      <c r="A197" s="259" t="s">
        <v>1</v>
      </c>
      <c r="B197" s="259"/>
      <c r="C197" s="288" t="s">
        <v>1125</v>
      </c>
      <c r="D197" s="288"/>
      <c r="E197" s="116" t="s">
        <v>1127</v>
      </c>
      <c r="F197" s="203" t="s">
        <v>997</v>
      </c>
      <c r="G197" s="258"/>
      <c r="H197" s="204"/>
      <c r="I197" s="99"/>
      <c r="J197" s="77"/>
      <c r="K197" s="77"/>
      <c r="L197" s="77"/>
      <c r="M197" s="77"/>
      <c r="N197" s="156">
        <v>37500000</v>
      </c>
      <c r="O197" s="77"/>
      <c r="P197" s="77"/>
      <c r="Q197" s="77"/>
      <c r="R197" s="77"/>
      <c r="S197" s="77"/>
      <c r="T197" s="156">
        <v>37500000</v>
      </c>
      <c r="U197" s="78"/>
      <c r="V197" s="157">
        <f>IF(SUM(I197:T197)=0,"",SUM(I197:T197))</f>
        <v>75000000</v>
      </c>
      <c r="W197" s="262" t="str">
        <f>IF($G$188="porcentaje",FIXED(V197/V198*100,2)&amp;"%",IF($G$188="Promedio",V197/V198,IF($G$188="variación porcentual",FIXED(((V197/V198)-1)*100,2)&amp;"%",IF($G$188="OTRAS","CAPTURAR EL RESULTADO DEL INDICADOR"))))</f>
        <v>93.75%</v>
      </c>
      <c r="Y197" s="1"/>
      <c r="AC197" s="10"/>
      <c r="AF197" s="10"/>
      <c r="AG197" s="10"/>
    </row>
    <row r="198" spans="1:33" ht="30" customHeight="1">
      <c r="A198" s="259" t="s">
        <v>2</v>
      </c>
      <c r="B198" s="259"/>
      <c r="C198" s="288" t="s">
        <v>1126</v>
      </c>
      <c r="D198" s="288"/>
      <c r="E198" s="116" t="s">
        <v>1127</v>
      </c>
      <c r="F198" s="203" t="s">
        <v>998</v>
      </c>
      <c r="G198" s="258"/>
      <c r="H198" s="204"/>
      <c r="I198" s="99"/>
      <c r="J198" s="77"/>
      <c r="K198" s="77"/>
      <c r="L198" s="77"/>
      <c r="M198" s="77"/>
      <c r="N198" s="156">
        <v>40000000</v>
      </c>
      <c r="O198" s="156"/>
      <c r="P198" s="156"/>
      <c r="Q198" s="156"/>
      <c r="R198" s="156"/>
      <c r="S198" s="156"/>
      <c r="T198" s="156">
        <v>40000000</v>
      </c>
      <c r="U198" s="77">
        <f>SUM(I198:T198)</f>
        <v>80000000</v>
      </c>
      <c r="V198" s="157">
        <f>IF(SUM(I198:T198)=0,"",SUM(I198:T198))</f>
        <v>80000000</v>
      </c>
      <c r="W198" s="262"/>
      <c r="Y198" s="1"/>
      <c r="AA198" s="3"/>
      <c r="AC198" s="10"/>
      <c r="AF198" s="10"/>
      <c r="AG198" s="10"/>
    </row>
    <row r="199" spans="1:33" ht="17.25" customHeight="1">
      <c r="A199" s="278" t="s">
        <v>298</v>
      </c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</row>
    <row r="200" spans="1:33" s="3" customFormat="1" ht="15.75" customHeight="1">
      <c r="A200" s="279" t="s">
        <v>25</v>
      </c>
      <c r="B200" s="280"/>
      <c r="C200" s="274" t="s">
        <v>22</v>
      </c>
      <c r="D200" s="274"/>
      <c r="E200" s="283" t="s">
        <v>3</v>
      </c>
      <c r="F200" s="275" t="s">
        <v>329</v>
      </c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7"/>
      <c r="U200" s="109"/>
      <c r="V200" s="199" t="s">
        <v>27</v>
      </c>
      <c r="W200" s="274" t="s">
        <v>332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81"/>
      <c r="B201" s="282"/>
      <c r="C201" s="274"/>
      <c r="D201" s="274"/>
      <c r="E201" s="284"/>
      <c r="F201" s="285" t="s">
        <v>298</v>
      </c>
      <c r="G201" s="286"/>
      <c r="H201" s="287"/>
      <c r="I201" s="76" t="s">
        <v>28</v>
      </c>
      <c r="J201" s="76" t="s">
        <v>7</v>
      </c>
      <c r="K201" s="76" t="s">
        <v>8</v>
      </c>
      <c r="L201" s="76" t="s">
        <v>9</v>
      </c>
      <c r="M201" s="76" t="s">
        <v>10</v>
      </c>
      <c r="N201" s="76" t="s">
        <v>11</v>
      </c>
      <c r="O201" s="76" t="s">
        <v>12</v>
      </c>
      <c r="P201" s="76" t="s">
        <v>13</v>
      </c>
      <c r="Q201" s="76" t="s">
        <v>14</v>
      </c>
      <c r="R201" s="76" t="s">
        <v>15</v>
      </c>
      <c r="S201" s="76" t="s">
        <v>16</v>
      </c>
      <c r="T201" s="76" t="s">
        <v>17</v>
      </c>
      <c r="U201" s="14"/>
      <c r="V201" s="200"/>
      <c r="W201" s="274"/>
    </row>
    <row r="202" spans="1:33" ht="29.25" customHeight="1">
      <c r="A202" s="259" t="s">
        <v>1</v>
      </c>
      <c r="B202" s="259"/>
      <c r="C202" s="260" t="str">
        <f>IF(C197=0,"",C197)</f>
        <v>Gasto en obras de infraestructura</v>
      </c>
      <c r="D202" s="261"/>
      <c r="E202" s="138" t="str">
        <f>IF(E197=0,"",E197)</f>
        <v>Pesos mexicanos</v>
      </c>
      <c r="F202" s="203" t="s">
        <v>1016</v>
      </c>
      <c r="G202" s="258"/>
      <c r="H202" s="204"/>
      <c r="I202" s="99"/>
      <c r="J202" s="77"/>
      <c r="K202" s="77"/>
      <c r="L202" s="77"/>
      <c r="M202" s="77"/>
      <c r="N202" s="156"/>
      <c r="O202" s="156"/>
      <c r="P202" s="156"/>
      <c r="Q202" s="156"/>
      <c r="R202" s="156"/>
      <c r="S202" s="156"/>
      <c r="T202" s="156"/>
      <c r="U202" s="78"/>
      <c r="V202" s="157" t="str">
        <f>IF(SUM(I202:T202)=0,"",SUM(I202:T202))</f>
        <v/>
      </c>
      <c r="W202" s="262" t="e">
        <f>IF($G$188="porcentaje",FIXED(V202/V203*100,2)&amp;"%",IF($G$188="Promedio",V202/V203,IF($G$188="variación porcentual",FIXED(((V202/V203)-1)*100,2)&amp;"%",IF($G$188="OTRAS","CAPTURAR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59" t="s">
        <v>2</v>
      </c>
      <c r="B203" s="259"/>
      <c r="C203" s="260" t="str">
        <f>IF(C198=0,"",C198)</f>
        <v>Gasto total de obra pública</v>
      </c>
      <c r="D203" s="261"/>
      <c r="E203" s="138" t="str">
        <f>IF(E198=0,"",E198)</f>
        <v>Pesos mexicanos</v>
      </c>
      <c r="F203" s="203" t="s">
        <v>1017</v>
      </c>
      <c r="G203" s="258"/>
      <c r="H203" s="204"/>
      <c r="I203" s="99"/>
      <c r="J203" s="77"/>
      <c r="K203" s="77"/>
      <c r="L203" s="77"/>
      <c r="M203" s="77"/>
      <c r="N203" s="156">
        <v>40000000</v>
      </c>
      <c r="O203" s="77"/>
      <c r="P203" s="77"/>
      <c r="Q203" s="77"/>
      <c r="R203" s="77"/>
      <c r="S203" s="77"/>
      <c r="T203" s="156">
        <v>40000000</v>
      </c>
      <c r="U203" s="77">
        <f>SUM(I203:T203)</f>
        <v>80000000</v>
      </c>
      <c r="V203" s="157">
        <f>IF(SUM(I203:T203)=0,"",SUM(I203:T203))</f>
        <v>80000000</v>
      </c>
      <c r="W203" s="262"/>
      <c r="Y203" s="1"/>
      <c r="AA203" s="3"/>
      <c r="AC203" s="10"/>
      <c r="AF203" s="10"/>
      <c r="AG203" s="10"/>
    </row>
    <row r="204" spans="1:33" s="73" customFormat="1" ht="5.25" customHeight="1">
      <c r="A204" s="79"/>
      <c r="B204" s="79"/>
      <c r="C204" s="79"/>
      <c r="D204" s="80"/>
      <c r="E204" s="80"/>
      <c r="F204" s="81"/>
      <c r="G204" s="81"/>
      <c r="H204" s="81"/>
      <c r="I204" s="82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4"/>
      <c r="V204" s="85"/>
      <c r="W204" s="86"/>
      <c r="X204" s="88"/>
      <c r="Y204" s="9"/>
      <c r="AC204" s="88"/>
      <c r="AD204" s="88"/>
      <c r="AE204" s="88"/>
      <c r="AF204" s="88"/>
      <c r="AG204" s="88"/>
    </row>
    <row r="205" spans="1:33" ht="16.5" customHeight="1">
      <c r="A205" s="263" t="s">
        <v>964</v>
      </c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120" t="str">
        <f>IF(ISERROR(W202/W197)=TRUE,"",(W202/W197))</f>
        <v/>
      </c>
      <c r="X205" s="10"/>
      <c r="AC205" s="10"/>
      <c r="AD205" s="10"/>
      <c r="AE205" s="10"/>
      <c r="AF205" s="10"/>
      <c r="AG205" s="10"/>
    </row>
    <row r="206" spans="1:33" ht="6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87"/>
      <c r="X206" s="10"/>
      <c r="AC206" s="10"/>
      <c r="AD206" s="10"/>
      <c r="AE206" s="10"/>
      <c r="AF206" s="10"/>
      <c r="AG206" s="10"/>
    </row>
    <row r="207" spans="1:33" s="3" customFormat="1" ht="33" customHeight="1">
      <c r="A207" s="264" t="s">
        <v>999</v>
      </c>
      <c r="B207" s="265"/>
      <c r="C207" s="265"/>
      <c r="D207" s="265"/>
      <c r="E207" s="265"/>
      <c r="F207" s="266"/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8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154" customFormat="1" ht="5.2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72" customFormat="1" ht="48" customHeight="1">
      <c r="A209" s="274" t="s">
        <v>1012</v>
      </c>
      <c r="B209" s="274"/>
      <c r="C209" s="294" t="s">
        <v>1128</v>
      </c>
      <c r="D209" s="295"/>
      <c r="E209" s="295"/>
      <c r="F209" s="295"/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6"/>
      <c r="X209" s="71"/>
      <c r="Z209" s="71"/>
      <c r="AA209" s="71"/>
      <c r="AB209" s="71"/>
      <c r="AC209" s="71"/>
      <c r="AD209" s="71"/>
      <c r="AE209" s="71"/>
      <c r="AF209" s="71"/>
      <c r="AG209" s="71"/>
    </row>
    <row r="210" spans="1:33" s="3" customFormat="1" ht="6" customHeight="1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9" customFormat="1" ht="13.5" customHeight="1">
      <c r="A211" s="297" t="s">
        <v>1007</v>
      </c>
      <c r="B211" s="298"/>
      <c r="C211" s="298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9"/>
      <c r="X211" s="73"/>
      <c r="Z211" s="73"/>
      <c r="AA211" s="73"/>
      <c r="AB211" s="73"/>
      <c r="AC211" s="73"/>
      <c r="AD211" s="73"/>
      <c r="AE211" s="73"/>
      <c r="AF211" s="73"/>
      <c r="AG211" s="73"/>
    </row>
    <row r="212" spans="1:33" s="9" customFormat="1" ht="4.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95"/>
      <c r="X212" s="73"/>
      <c r="Z212" s="73"/>
      <c r="AA212" s="73"/>
      <c r="AB212" s="73"/>
      <c r="AC212" s="73"/>
      <c r="AD212" s="73"/>
      <c r="AE212" s="73"/>
      <c r="AF212" s="73"/>
      <c r="AG212" s="73"/>
    </row>
    <row r="213" spans="1:33" s="3" customFormat="1" ht="30" customHeight="1">
      <c r="A213" s="274" t="s">
        <v>22</v>
      </c>
      <c r="B213" s="274"/>
      <c r="C213" s="293" t="s">
        <v>1129</v>
      </c>
      <c r="D213" s="293"/>
      <c r="E213" s="293"/>
      <c r="F213" s="293"/>
      <c r="G213" s="293"/>
      <c r="H213" s="293"/>
      <c r="I213" s="293"/>
      <c r="J213" s="293"/>
      <c r="K213" s="293"/>
      <c r="L213" s="293"/>
      <c r="M213" s="293"/>
      <c r="N213" s="293"/>
      <c r="O213" s="293"/>
      <c r="P213" s="293"/>
      <c r="Q213" s="293"/>
      <c r="R213" s="293"/>
      <c r="S213" s="293"/>
      <c r="T213" s="293"/>
      <c r="U213" s="293"/>
      <c r="V213" s="293"/>
      <c r="W213" s="293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3.75" customHeight="1">
      <c r="A214" s="70"/>
      <c r="B214" s="55"/>
      <c r="C214" s="55"/>
      <c r="D214" s="55"/>
      <c r="E214" s="55"/>
      <c r="F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95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>
      <c r="A215" s="275" t="s">
        <v>339</v>
      </c>
      <c r="B215" s="277"/>
      <c r="C215" s="108" t="s">
        <v>1087</v>
      </c>
      <c r="D215" s="55"/>
      <c r="E215" s="274" t="s">
        <v>4</v>
      </c>
      <c r="F215" s="274"/>
      <c r="G215" s="293" t="s">
        <v>1104</v>
      </c>
      <c r="H215" s="293"/>
      <c r="I215" s="293"/>
      <c r="J215" s="293"/>
      <c r="K215" s="55"/>
      <c r="L215" s="55"/>
      <c r="M215" s="274" t="s">
        <v>1006</v>
      </c>
      <c r="N215" s="274"/>
      <c r="O215" s="274"/>
      <c r="P215" s="274"/>
      <c r="Q215" s="293" t="s">
        <v>1130</v>
      </c>
      <c r="R215" s="293"/>
      <c r="S215" s="293"/>
      <c r="T215" s="293"/>
      <c r="U215" s="293"/>
      <c r="V215" s="293"/>
      <c r="W215" s="293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>
      <c r="A216" s="70"/>
      <c r="B216" s="55"/>
      <c r="C216" s="55"/>
      <c r="D216" s="55"/>
      <c r="E216" s="55"/>
      <c r="F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95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27" customHeight="1">
      <c r="A217" s="275" t="s">
        <v>1014</v>
      </c>
      <c r="B217" s="277"/>
      <c r="C217" s="115" t="s">
        <v>1105</v>
      </c>
      <c r="D217" s="55"/>
      <c r="E217" s="275" t="s">
        <v>24</v>
      </c>
      <c r="F217" s="277"/>
      <c r="G217" s="293" t="s">
        <v>1097</v>
      </c>
      <c r="H217" s="293"/>
      <c r="I217" s="293"/>
      <c r="J217" s="293"/>
      <c r="K217" s="55"/>
      <c r="L217" s="55"/>
      <c r="M217" s="274" t="s">
        <v>1015</v>
      </c>
      <c r="N217" s="274"/>
      <c r="O217" s="274"/>
      <c r="P217" s="274"/>
      <c r="Q217" s="293" t="s">
        <v>1098</v>
      </c>
      <c r="R217" s="293"/>
      <c r="S217" s="293"/>
      <c r="T217" s="293"/>
      <c r="U217" s="293"/>
      <c r="V217" s="293"/>
      <c r="W217" s="293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9" customFormat="1" ht="5.2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3"/>
      <c r="X218" s="73"/>
      <c r="Z218" s="73"/>
      <c r="AA218" s="73"/>
      <c r="AB218" s="73"/>
      <c r="AC218" s="73"/>
      <c r="AD218" s="73"/>
      <c r="AE218" s="73"/>
      <c r="AF218" s="73"/>
      <c r="AG218" s="73"/>
    </row>
    <row r="219" spans="1:33" s="9" customFormat="1" ht="15.75" customHeight="1">
      <c r="C219" s="274" t="s">
        <v>1001</v>
      </c>
      <c r="D219" s="274"/>
      <c r="E219" s="274"/>
      <c r="F219" s="274"/>
      <c r="H219" s="55"/>
      <c r="I219" s="55"/>
      <c r="J219" s="55"/>
      <c r="O219" s="274" t="s">
        <v>1004</v>
      </c>
      <c r="P219" s="274"/>
      <c r="Q219" s="274"/>
      <c r="R219" s="274"/>
      <c r="S219" s="274"/>
      <c r="T219" s="274"/>
      <c r="U219" s="274"/>
      <c r="V219" s="274"/>
      <c r="W219" s="95"/>
      <c r="X219" s="73"/>
      <c r="Z219" s="73"/>
      <c r="AA219" s="73"/>
      <c r="AB219" s="73"/>
      <c r="AC219" s="73"/>
      <c r="AD219" s="73"/>
      <c r="AE219" s="73"/>
      <c r="AF219" s="73"/>
      <c r="AG219" s="73"/>
    </row>
    <row r="220" spans="1:33" s="9" customFormat="1" ht="24.75" customHeight="1">
      <c r="A220" s="55"/>
      <c r="B220" s="55"/>
      <c r="C220" s="155">
        <v>28000000</v>
      </c>
      <c r="D220" s="55"/>
      <c r="E220" s="289">
        <v>2022</v>
      </c>
      <c r="F220" s="289"/>
      <c r="H220" s="55"/>
      <c r="I220" s="55"/>
      <c r="J220" s="55"/>
      <c r="O220" s="290">
        <v>27300899.75</v>
      </c>
      <c r="P220" s="290"/>
      <c r="Q220" s="290"/>
      <c r="R220" s="290"/>
      <c r="S220" s="290"/>
      <c r="T220" s="290"/>
      <c r="U220" s="290"/>
      <c r="V220" s="290"/>
      <c r="X220" s="73"/>
      <c r="Z220" s="73"/>
      <c r="AA220" s="73"/>
      <c r="AB220" s="73"/>
      <c r="AC220" s="73"/>
      <c r="AD220" s="73"/>
      <c r="AE220" s="73"/>
      <c r="AF220" s="73"/>
      <c r="AG220" s="73"/>
    </row>
    <row r="221" spans="1:33" s="104" customFormat="1" ht="12" customHeight="1">
      <c r="C221" s="114" t="s">
        <v>1002</v>
      </c>
      <c r="D221" s="105"/>
      <c r="E221" s="291" t="s">
        <v>1003</v>
      </c>
      <c r="F221" s="291"/>
      <c r="G221" s="105"/>
      <c r="I221" s="105"/>
      <c r="J221" s="105"/>
      <c r="K221" s="105"/>
      <c r="L221" s="105"/>
      <c r="M221" s="105"/>
      <c r="N221" s="105"/>
      <c r="O221" s="114"/>
      <c r="P221" s="114"/>
      <c r="Q221" s="114"/>
      <c r="R221" s="114"/>
      <c r="S221" s="114"/>
      <c r="T221" s="114"/>
      <c r="U221" s="114"/>
      <c r="V221" s="114"/>
      <c r="W221" s="106"/>
      <c r="X221" s="107"/>
      <c r="Z221" s="107"/>
      <c r="AA221" s="107"/>
      <c r="AB221" s="107"/>
      <c r="AC221" s="107"/>
      <c r="AD221" s="107"/>
      <c r="AE221" s="107"/>
      <c r="AF221" s="107"/>
      <c r="AG221" s="107"/>
    </row>
    <row r="222" spans="1:33" s="9" customFormat="1" ht="3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95"/>
      <c r="X222" s="73"/>
      <c r="Z222" s="73"/>
      <c r="AA222" s="73"/>
      <c r="AB222" s="73"/>
      <c r="AC222" s="73"/>
      <c r="AD222" s="73"/>
      <c r="AE222" s="73"/>
      <c r="AF222" s="73"/>
      <c r="AG222" s="73"/>
    </row>
    <row r="223" spans="1:33" s="3" customFormat="1" ht="20.25" customHeight="1">
      <c r="A223" s="292" t="s">
        <v>963</v>
      </c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1"/>
      <c r="Z223" s="1"/>
      <c r="AA223" s="1"/>
      <c r="AB223" s="1"/>
      <c r="AC223" s="1"/>
      <c r="AD223" s="1"/>
      <c r="AE223" s="1"/>
      <c r="AF223" s="1"/>
      <c r="AG223" s="1"/>
    </row>
    <row r="224" spans="1:33" s="3" customFormat="1" ht="15.75" customHeight="1">
      <c r="A224" s="279" t="s">
        <v>25</v>
      </c>
      <c r="B224" s="280"/>
      <c r="C224" s="274" t="s">
        <v>22</v>
      </c>
      <c r="D224" s="274"/>
      <c r="E224" s="283" t="s">
        <v>3</v>
      </c>
      <c r="F224" s="275" t="s">
        <v>329</v>
      </c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7"/>
      <c r="U224" s="109"/>
      <c r="V224" s="199" t="s">
        <v>27</v>
      </c>
      <c r="W224" s="274" t="s">
        <v>1018</v>
      </c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ht="18.75" customHeight="1">
      <c r="A225" s="281"/>
      <c r="B225" s="282"/>
      <c r="C225" s="274"/>
      <c r="D225" s="274"/>
      <c r="E225" s="284"/>
      <c r="F225" s="285" t="s">
        <v>300</v>
      </c>
      <c r="G225" s="286"/>
      <c r="H225" s="287"/>
      <c r="I225" s="76" t="s">
        <v>28</v>
      </c>
      <c r="J225" s="76" t="s">
        <v>7</v>
      </c>
      <c r="K225" s="76" t="s">
        <v>8</v>
      </c>
      <c r="L225" s="76" t="s">
        <v>9</v>
      </c>
      <c r="M225" s="76" t="s">
        <v>10</v>
      </c>
      <c r="N225" s="76" t="s">
        <v>11</v>
      </c>
      <c r="O225" s="76" t="s">
        <v>12</v>
      </c>
      <c r="P225" s="76" t="s">
        <v>13</v>
      </c>
      <c r="Q225" s="76" t="s">
        <v>14</v>
      </c>
      <c r="R225" s="76" t="s">
        <v>15</v>
      </c>
      <c r="S225" s="76" t="s">
        <v>16</v>
      </c>
      <c r="T225" s="76" t="s">
        <v>17</v>
      </c>
      <c r="U225" s="14"/>
      <c r="V225" s="200"/>
      <c r="W225" s="274"/>
    </row>
    <row r="226" spans="1:33" ht="29.25" customHeight="1">
      <c r="A226" s="259" t="s">
        <v>1</v>
      </c>
      <c r="B226" s="259"/>
      <c r="C226" s="288" t="s">
        <v>1131</v>
      </c>
      <c r="D226" s="288"/>
      <c r="E226" s="116" t="s">
        <v>1127</v>
      </c>
      <c r="F226" s="203" t="s">
        <v>997</v>
      </c>
      <c r="G226" s="258"/>
      <c r="H226" s="204"/>
      <c r="I226" s="99"/>
      <c r="J226" s="77"/>
      <c r="K226" s="77"/>
      <c r="L226" s="77"/>
      <c r="M226" s="77"/>
      <c r="N226" s="156">
        <v>13650449.875</v>
      </c>
      <c r="O226" s="156"/>
      <c r="P226" s="156"/>
      <c r="Q226" s="156"/>
      <c r="R226" s="156"/>
      <c r="S226" s="156"/>
      <c r="T226" s="156">
        <v>13650449.875</v>
      </c>
      <c r="U226" s="78"/>
      <c r="V226" s="157">
        <f>IF(SUM(I226:T226)=0,"",SUM(I226:T226))</f>
        <v>27300899.75</v>
      </c>
      <c r="W226" s="262" t="str">
        <f>IF($G$217="porcentaje",FIXED(V226/V227*100,2)&amp;"%",IF($G$217="Promedio",V226/V227,IF($G$217="variación porcentual",FIXED(((V226/V227)-1)*100,2)&amp;"%",IF($G$217="OTRAS","CAPTURAR EL RESULTADO DEL INDICADOR"))))</f>
        <v>97.50%</v>
      </c>
      <c r="Y226" s="1"/>
      <c r="AC226" s="10"/>
      <c r="AF226" s="10"/>
      <c r="AG226" s="10"/>
    </row>
    <row r="227" spans="1:33" ht="30" customHeight="1">
      <c r="A227" s="259" t="s">
        <v>2</v>
      </c>
      <c r="B227" s="259"/>
      <c r="C227" s="288" t="s">
        <v>1051</v>
      </c>
      <c r="D227" s="288"/>
      <c r="E227" s="116" t="s">
        <v>1127</v>
      </c>
      <c r="F227" s="203" t="s">
        <v>998</v>
      </c>
      <c r="G227" s="258"/>
      <c r="H227" s="204"/>
      <c r="I227" s="99"/>
      <c r="J227" s="77"/>
      <c r="K227" s="77"/>
      <c r="L227" s="77"/>
      <c r="M227" s="77"/>
      <c r="N227" s="156">
        <v>14000000</v>
      </c>
      <c r="O227" s="77"/>
      <c r="P227" s="77"/>
      <c r="Q227" s="77"/>
      <c r="R227" s="77"/>
      <c r="S227" s="77"/>
      <c r="T227" s="156">
        <v>14000000</v>
      </c>
      <c r="U227" s="77">
        <f>SUM(I227:T227)</f>
        <v>28000000</v>
      </c>
      <c r="V227" s="157">
        <f>IF(SUM(I227:T227)=0,"",SUM(I227:T227))</f>
        <v>28000000</v>
      </c>
      <c r="W227" s="262"/>
      <c r="Y227" s="1"/>
      <c r="AA227" s="3"/>
      <c r="AC227" s="10"/>
      <c r="AF227" s="10"/>
      <c r="AG227" s="10"/>
    </row>
    <row r="228" spans="1:33" ht="17.25" customHeight="1">
      <c r="A228" s="278" t="s">
        <v>298</v>
      </c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</row>
    <row r="229" spans="1:33" s="3" customFormat="1" ht="15.75" customHeight="1">
      <c r="A229" s="279" t="s">
        <v>25</v>
      </c>
      <c r="B229" s="280"/>
      <c r="C229" s="274" t="s">
        <v>22</v>
      </c>
      <c r="D229" s="274"/>
      <c r="E229" s="283" t="s">
        <v>3</v>
      </c>
      <c r="F229" s="275" t="s">
        <v>329</v>
      </c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7"/>
      <c r="U229" s="109"/>
      <c r="V229" s="199" t="s">
        <v>27</v>
      </c>
      <c r="W229" s="274" t="s">
        <v>332</v>
      </c>
      <c r="X229" s="1"/>
      <c r="Z229" s="1"/>
      <c r="AA229" s="1"/>
      <c r="AB229" s="1"/>
      <c r="AC229" s="1"/>
      <c r="AD229" s="1"/>
      <c r="AE229" s="1"/>
      <c r="AF229" s="1"/>
      <c r="AG229" s="1"/>
    </row>
    <row r="230" spans="1:33" ht="18.75" customHeight="1">
      <c r="A230" s="281"/>
      <c r="B230" s="282"/>
      <c r="C230" s="274"/>
      <c r="D230" s="274"/>
      <c r="E230" s="284"/>
      <c r="F230" s="285" t="s">
        <v>298</v>
      </c>
      <c r="G230" s="286"/>
      <c r="H230" s="287"/>
      <c r="I230" s="76" t="s">
        <v>28</v>
      </c>
      <c r="J230" s="76" t="s">
        <v>7</v>
      </c>
      <c r="K230" s="76" t="s">
        <v>8</v>
      </c>
      <c r="L230" s="76" t="s">
        <v>9</v>
      </c>
      <c r="M230" s="76" t="s">
        <v>10</v>
      </c>
      <c r="N230" s="76" t="s">
        <v>11</v>
      </c>
      <c r="O230" s="76" t="s">
        <v>12</v>
      </c>
      <c r="P230" s="76" t="s">
        <v>13</v>
      </c>
      <c r="Q230" s="76" t="s">
        <v>14</v>
      </c>
      <c r="R230" s="76" t="s">
        <v>15</v>
      </c>
      <c r="S230" s="76" t="s">
        <v>16</v>
      </c>
      <c r="T230" s="76" t="s">
        <v>17</v>
      </c>
      <c r="U230" s="14"/>
      <c r="V230" s="200"/>
      <c r="W230" s="274"/>
    </row>
    <row r="231" spans="1:33" ht="29.25" customHeight="1">
      <c r="A231" s="259" t="s">
        <v>1</v>
      </c>
      <c r="B231" s="259"/>
      <c r="C231" s="260" t="str">
        <f>IF(C226=0,"",C226)</f>
        <v>Gasto por obligaciones sociales</v>
      </c>
      <c r="D231" s="261"/>
      <c r="E231" s="138" t="str">
        <f>IF(E226=0,"",E226)</f>
        <v>Pesos mexicanos</v>
      </c>
      <c r="F231" s="203" t="s">
        <v>1016</v>
      </c>
      <c r="G231" s="258"/>
      <c r="H231" s="204"/>
      <c r="I231" s="99"/>
      <c r="J231" s="77"/>
      <c r="K231" s="77"/>
      <c r="L231" s="77"/>
      <c r="M231" s="77"/>
      <c r="N231" s="156"/>
      <c r="O231" s="156"/>
      <c r="P231" s="156"/>
      <c r="Q231" s="156"/>
      <c r="R231" s="156"/>
      <c r="S231" s="156"/>
      <c r="T231" s="156"/>
      <c r="U231" s="78"/>
      <c r="V231" s="157" t="str">
        <f>IF(SUM(I231:T231)=0,"",SUM(I231:T231))</f>
        <v/>
      </c>
      <c r="W231" s="262" t="e">
        <f>IF($G$217="porcentaje",FIXED(V231/V232*100,2)&amp;"%",IF($G$217="Promedio",V231/V232,IF($G$217="variación porcentual",FIXED(((V231/V232)-1)*100,2)&amp;"%",IF($G$217="OTRAS","CAPTURAR EL RESULTADO DEL INDICADOR"))))</f>
        <v>#VALUE!</v>
      </c>
      <c r="Y231" s="1"/>
      <c r="AC231" s="10"/>
      <c r="AF231" s="10"/>
      <c r="AG231" s="10"/>
    </row>
    <row r="232" spans="1:33" ht="30" customHeight="1">
      <c r="A232" s="259" t="s">
        <v>2</v>
      </c>
      <c r="B232" s="259"/>
      <c r="C232" s="260" t="str">
        <f>IF(C227=0,"",C227)</f>
        <v>FORTAMUN</v>
      </c>
      <c r="D232" s="261"/>
      <c r="E232" s="138" t="str">
        <f>IF(E227=0,"",E227)</f>
        <v>Pesos mexicanos</v>
      </c>
      <c r="F232" s="203" t="s">
        <v>1017</v>
      </c>
      <c r="G232" s="258"/>
      <c r="H232" s="204"/>
      <c r="I232" s="99"/>
      <c r="J232" s="77"/>
      <c r="K232" s="77"/>
      <c r="L232" s="77"/>
      <c r="M232" s="77"/>
      <c r="N232" s="156">
        <v>14000000</v>
      </c>
      <c r="O232" s="77"/>
      <c r="P232" s="77"/>
      <c r="Q232" s="77"/>
      <c r="R232" s="77"/>
      <c r="S232" s="77"/>
      <c r="T232" s="156">
        <v>14000000</v>
      </c>
      <c r="U232" s="77">
        <f>SUM(I232:T232)</f>
        <v>28000000</v>
      </c>
      <c r="V232" s="157">
        <f>IF(SUM(I232:T232)=0,"",SUM(I232:T232))</f>
        <v>28000000</v>
      </c>
      <c r="W232" s="262"/>
      <c r="Y232" s="1"/>
      <c r="AA232" s="3"/>
      <c r="AC232" s="10"/>
      <c r="AF232" s="10"/>
      <c r="AG232" s="10"/>
    </row>
    <row r="233" spans="1:33" s="73" customFormat="1" ht="5.25" customHeight="1">
      <c r="A233" s="79"/>
      <c r="B233" s="79"/>
      <c r="C233" s="79"/>
      <c r="D233" s="80"/>
      <c r="E233" s="80"/>
      <c r="F233" s="81"/>
      <c r="G233" s="81"/>
      <c r="H233" s="81"/>
      <c r="I233" s="82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4"/>
      <c r="V233" s="85"/>
      <c r="W233" s="86"/>
      <c r="X233" s="88"/>
      <c r="Y233" s="9"/>
      <c r="AC233" s="88"/>
      <c r="AD233" s="88"/>
      <c r="AE233" s="88"/>
      <c r="AF233" s="88"/>
      <c r="AG233" s="88"/>
    </row>
    <row r="234" spans="1:33" ht="16.5" customHeight="1">
      <c r="A234" s="263" t="s">
        <v>964</v>
      </c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63"/>
      <c r="S234" s="263"/>
      <c r="T234" s="263"/>
      <c r="U234" s="263"/>
      <c r="V234" s="263"/>
      <c r="W234" s="120" t="str">
        <f>IF(ISERROR(W231/W226)=TRUE,"",(W231/W226))</f>
        <v/>
      </c>
      <c r="X234" s="10"/>
      <c r="AC234" s="10"/>
      <c r="AD234" s="10"/>
      <c r="AE234" s="10"/>
      <c r="AF234" s="10"/>
      <c r="AG234" s="10"/>
    </row>
    <row r="235" spans="1:33" ht="6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87"/>
      <c r="X235" s="10"/>
      <c r="AC235" s="10"/>
      <c r="AD235" s="10"/>
      <c r="AE235" s="10"/>
      <c r="AF235" s="10"/>
      <c r="AG235" s="10"/>
    </row>
    <row r="236" spans="1:33" s="3" customFormat="1" ht="33" customHeight="1">
      <c r="A236" s="264" t="s">
        <v>999</v>
      </c>
      <c r="B236" s="265"/>
      <c r="C236" s="265"/>
      <c r="D236" s="265"/>
      <c r="E236" s="265"/>
      <c r="F236" s="266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8"/>
      <c r="X236" s="1"/>
      <c r="Z236" s="1"/>
      <c r="AA236" s="1"/>
      <c r="AB236" s="1"/>
      <c r="AC236" s="1"/>
      <c r="AD236" s="1"/>
      <c r="AE236" s="1"/>
      <c r="AF236" s="1"/>
      <c r="AG236" s="1"/>
    </row>
    <row r="237" spans="1:33" s="3" customFormat="1" ht="3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ht="3.75" customHeight="1">
      <c r="A238" s="21"/>
      <c r="B238" s="21"/>
      <c r="C238" s="22"/>
      <c r="D238" s="22"/>
      <c r="E238" s="22"/>
      <c r="F238" s="22"/>
      <c r="G238" s="23"/>
      <c r="H238" s="23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5"/>
      <c r="W238" s="25"/>
    </row>
    <row r="239" spans="1:33" ht="26.25" customHeight="1">
      <c r="A239" s="269" t="s">
        <v>338</v>
      </c>
      <c r="B239" s="270"/>
      <c r="C239" s="270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1"/>
    </row>
    <row r="240" spans="1:33" ht="4.5" customHeight="1">
      <c r="C240" s="9"/>
      <c r="D240" s="9"/>
      <c r="E240" s="9"/>
      <c r="F240" s="9"/>
      <c r="G240" s="9"/>
      <c r="H240" s="9"/>
      <c r="I240" s="9"/>
    </row>
    <row r="241" spans="1:23" ht="19.5" customHeight="1">
      <c r="A241" s="272" t="s">
        <v>29</v>
      </c>
      <c r="B241" s="274" t="s">
        <v>30</v>
      </c>
      <c r="C241" s="274"/>
      <c r="D241" s="274"/>
      <c r="E241" s="274" t="s">
        <v>3</v>
      </c>
      <c r="F241" s="275" t="s">
        <v>26</v>
      </c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7"/>
      <c r="U241" s="109"/>
      <c r="V241" s="274" t="s">
        <v>27</v>
      </c>
      <c r="W241" s="274" t="s">
        <v>301</v>
      </c>
    </row>
    <row r="242" spans="1:23" ht="25.5" customHeight="1">
      <c r="A242" s="273"/>
      <c r="B242" s="274"/>
      <c r="C242" s="274"/>
      <c r="D242" s="274"/>
      <c r="E242" s="274"/>
      <c r="F242" s="203" t="s">
        <v>299</v>
      </c>
      <c r="G242" s="258"/>
      <c r="H242" s="204"/>
      <c r="I242" s="13" t="s">
        <v>28</v>
      </c>
      <c r="J242" s="13" t="s">
        <v>7</v>
      </c>
      <c r="K242" s="13" t="s">
        <v>8</v>
      </c>
      <c r="L242" s="13" t="s">
        <v>9</v>
      </c>
      <c r="M242" s="13" t="s">
        <v>10</v>
      </c>
      <c r="N242" s="13" t="s">
        <v>11</v>
      </c>
      <c r="O242" s="13" t="s">
        <v>12</v>
      </c>
      <c r="P242" s="13" t="s">
        <v>13</v>
      </c>
      <c r="Q242" s="13" t="s">
        <v>14</v>
      </c>
      <c r="R242" s="13" t="s">
        <v>15</v>
      </c>
      <c r="S242" s="13" t="s">
        <v>16</v>
      </c>
      <c r="T242" s="13" t="s">
        <v>17</v>
      </c>
      <c r="U242" s="13"/>
      <c r="V242" s="274"/>
      <c r="W242" s="274"/>
    </row>
    <row r="243" spans="1:23" ht="18.75" customHeight="1">
      <c r="A243" s="241" t="s">
        <v>31</v>
      </c>
      <c r="B243" s="251">
        <v>1</v>
      </c>
      <c r="C243" s="329" t="s">
        <v>1145</v>
      </c>
      <c r="D243" s="330"/>
      <c r="E243" s="250" t="s">
        <v>1136</v>
      </c>
      <c r="F243" s="242" t="s">
        <v>300</v>
      </c>
      <c r="G243" s="243"/>
      <c r="H243" s="244"/>
      <c r="I243" s="100"/>
      <c r="J243" s="100"/>
      <c r="K243" s="100">
        <v>1</v>
      </c>
      <c r="L243" s="100"/>
      <c r="M243" s="100"/>
      <c r="N243" s="100">
        <v>1</v>
      </c>
      <c r="O243" s="100"/>
      <c r="P243" s="100"/>
      <c r="Q243" s="100">
        <v>1</v>
      </c>
      <c r="R243" s="100"/>
      <c r="S243" s="100"/>
      <c r="T243" s="100">
        <v>1</v>
      </c>
      <c r="U243" s="101"/>
      <c r="V243" s="121">
        <f t="shared" ref="V243:V251" si="1">SUM(I243:T243)</f>
        <v>4</v>
      </c>
      <c r="W243" s="245">
        <f>IF(V243=0,"-",V244/V243)</f>
        <v>0.25</v>
      </c>
    </row>
    <row r="244" spans="1:23" ht="18.75" customHeight="1">
      <c r="A244" s="241"/>
      <c r="B244" s="251"/>
      <c r="C244" s="331"/>
      <c r="D244" s="332"/>
      <c r="E244" s="250"/>
      <c r="F244" s="246" t="s">
        <v>298</v>
      </c>
      <c r="G244" s="247"/>
      <c r="H244" s="248"/>
      <c r="I244" s="19"/>
      <c r="J244" s="19"/>
      <c r="K244" s="19">
        <v>1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20"/>
      <c r="V244" s="121">
        <f t="shared" si="1"/>
        <v>1</v>
      </c>
      <c r="W244" s="245"/>
    </row>
    <row r="245" spans="1:23" ht="18.75" customHeight="1">
      <c r="A245" s="241" t="s">
        <v>32</v>
      </c>
      <c r="B245" s="251">
        <v>1</v>
      </c>
      <c r="C245" s="329" t="s">
        <v>1146</v>
      </c>
      <c r="D245" s="330"/>
      <c r="E245" s="250" t="s">
        <v>1137</v>
      </c>
      <c r="F245" s="242" t="s">
        <v>300</v>
      </c>
      <c r="G245" s="243"/>
      <c r="H245" s="244"/>
      <c r="I245" s="100"/>
      <c r="J245" s="100"/>
      <c r="K245" s="100">
        <v>1</v>
      </c>
      <c r="L245" s="100"/>
      <c r="M245" s="100"/>
      <c r="N245" s="100">
        <v>1</v>
      </c>
      <c r="O245" s="100"/>
      <c r="P245" s="100"/>
      <c r="Q245" s="100">
        <v>1</v>
      </c>
      <c r="R245" s="100"/>
      <c r="S245" s="100"/>
      <c r="T245" s="100">
        <v>1</v>
      </c>
      <c r="U245" s="101"/>
      <c r="V245" s="121">
        <f t="shared" si="1"/>
        <v>4</v>
      </c>
      <c r="W245" s="245">
        <f>IF(V245=0,"-",V246/V245)</f>
        <v>0.25</v>
      </c>
    </row>
    <row r="246" spans="1:23" ht="18.75" customHeight="1">
      <c r="A246" s="241"/>
      <c r="B246" s="251"/>
      <c r="C246" s="331"/>
      <c r="D246" s="332"/>
      <c r="E246" s="250"/>
      <c r="F246" s="246" t="s">
        <v>298</v>
      </c>
      <c r="G246" s="247"/>
      <c r="H246" s="248"/>
      <c r="I246" s="19"/>
      <c r="J246" s="19"/>
      <c r="K246" s="19">
        <v>1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20"/>
      <c r="V246" s="121">
        <f t="shared" si="1"/>
        <v>1</v>
      </c>
      <c r="W246" s="245"/>
    </row>
    <row r="247" spans="1:23" ht="18.75" customHeight="1">
      <c r="A247" s="241" t="s">
        <v>304</v>
      </c>
      <c r="B247" s="251">
        <v>1</v>
      </c>
      <c r="C247" s="329" t="s">
        <v>1132</v>
      </c>
      <c r="D247" s="330"/>
      <c r="E247" s="250" t="s">
        <v>1138</v>
      </c>
      <c r="F247" s="242" t="s">
        <v>300</v>
      </c>
      <c r="G247" s="243"/>
      <c r="H247" s="244"/>
      <c r="I247" s="100"/>
      <c r="J247" s="100"/>
      <c r="K247" s="100"/>
      <c r="L247" s="100"/>
      <c r="M247" s="100"/>
      <c r="N247" s="100"/>
      <c r="O247" s="100"/>
      <c r="P247" s="100"/>
      <c r="Q247" s="100">
        <v>1</v>
      </c>
      <c r="R247" s="100"/>
      <c r="S247" s="100"/>
      <c r="T247" s="100"/>
      <c r="U247" s="101"/>
      <c r="V247" s="121">
        <f t="shared" si="1"/>
        <v>1</v>
      </c>
      <c r="W247" s="245">
        <f t="shared" ref="W247" si="2">IF(V247=0,"-",V248/V247)</f>
        <v>0</v>
      </c>
    </row>
    <row r="248" spans="1:23" ht="18.75" customHeight="1">
      <c r="A248" s="241"/>
      <c r="B248" s="251"/>
      <c r="C248" s="331"/>
      <c r="D248" s="332"/>
      <c r="E248" s="250"/>
      <c r="F248" s="246" t="s">
        <v>298</v>
      </c>
      <c r="G248" s="247"/>
      <c r="H248" s="248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20"/>
      <c r="V248" s="121">
        <f t="shared" si="1"/>
        <v>0</v>
      </c>
      <c r="W248" s="245"/>
    </row>
    <row r="249" spans="1:23" ht="18.75" customHeight="1">
      <c r="A249" s="241" t="s">
        <v>305</v>
      </c>
      <c r="B249" s="251">
        <v>1</v>
      </c>
      <c r="C249" s="329" t="s">
        <v>1147</v>
      </c>
      <c r="D249" s="330"/>
      <c r="E249" s="250" t="s">
        <v>1139</v>
      </c>
      <c r="F249" s="242" t="s">
        <v>300</v>
      </c>
      <c r="G249" s="243"/>
      <c r="H249" s="244"/>
      <c r="I249" s="100"/>
      <c r="J249" s="100"/>
      <c r="K249" s="100"/>
      <c r="L249" s="100"/>
      <c r="M249" s="100"/>
      <c r="N249" s="100">
        <v>2</v>
      </c>
      <c r="O249" s="100"/>
      <c r="P249" s="100"/>
      <c r="Q249" s="100">
        <v>2</v>
      </c>
      <c r="R249" s="100"/>
      <c r="S249" s="100"/>
      <c r="T249" s="100">
        <v>1</v>
      </c>
      <c r="U249" s="101"/>
      <c r="V249" s="121">
        <f t="shared" si="1"/>
        <v>5</v>
      </c>
      <c r="W249" s="245">
        <f t="shared" ref="W249" si="3">IF(V249=0,"-",V250/V249)</f>
        <v>0</v>
      </c>
    </row>
    <row r="250" spans="1:23" ht="18.75" customHeight="1">
      <c r="A250" s="241"/>
      <c r="B250" s="251"/>
      <c r="C250" s="331"/>
      <c r="D250" s="332"/>
      <c r="E250" s="250"/>
      <c r="F250" s="246" t="s">
        <v>298</v>
      </c>
      <c r="G250" s="247"/>
      <c r="H250" s="248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20"/>
      <c r="V250" s="121">
        <f t="shared" si="1"/>
        <v>0</v>
      </c>
      <c r="W250" s="245"/>
    </row>
    <row r="251" spans="1:23" ht="18.75" customHeight="1">
      <c r="A251" s="241" t="s">
        <v>306</v>
      </c>
      <c r="B251" s="249">
        <v>1</v>
      </c>
      <c r="C251" s="329" t="s">
        <v>1133</v>
      </c>
      <c r="D251" s="330"/>
      <c r="E251" s="250" t="s">
        <v>1140</v>
      </c>
      <c r="F251" s="242" t="s">
        <v>300</v>
      </c>
      <c r="G251" s="243"/>
      <c r="H251" s="244"/>
      <c r="I251" s="100"/>
      <c r="J251" s="100"/>
      <c r="K251" s="100">
        <v>2</v>
      </c>
      <c r="L251" s="100"/>
      <c r="M251" s="100"/>
      <c r="N251" s="100"/>
      <c r="O251" s="100"/>
      <c r="P251" s="100"/>
      <c r="Q251" s="100"/>
      <c r="R251" s="100"/>
      <c r="S251" s="100"/>
      <c r="T251" s="100"/>
      <c r="U251" s="101"/>
      <c r="V251" s="121">
        <f t="shared" si="1"/>
        <v>2</v>
      </c>
      <c r="W251" s="245">
        <f>IF(V251=0,"-",V252/V251)</f>
        <v>0</v>
      </c>
    </row>
    <row r="252" spans="1:23" ht="18.75" customHeight="1">
      <c r="A252" s="241"/>
      <c r="B252" s="249"/>
      <c r="C252" s="331"/>
      <c r="D252" s="332"/>
      <c r="E252" s="250"/>
      <c r="F252" s="246" t="s">
        <v>298</v>
      </c>
      <c r="G252" s="247"/>
      <c r="H252" s="248"/>
      <c r="I252" s="19"/>
      <c r="J252" s="19"/>
      <c r="K252" s="19">
        <v>0</v>
      </c>
      <c r="L252" s="19"/>
      <c r="M252" s="19"/>
      <c r="N252" s="19"/>
      <c r="O252" s="19"/>
      <c r="P252" s="19"/>
      <c r="Q252" s="19"/>
      <c r="R252" s="19"/>
      <c r="S252" s="19"/>
      <c r="T252" s="19"/>
      <c r="U252" s="20"/>
      <c r="V252" s="121">
        <f t="shared" ref="V252:V256" si="4">SUM(I252:T252)</f>
        <v>0</v>
      </c>
      <c r="W252" s="245"/>
    </row>
    <row r="253" spans="1:23" ht="18.75" customHeight="1">
      <c r="A253" s="241"/>
      <c r="B253" s="249">
        <v>2</v>
      </c>
      <c r="C253" s="329" t="s">
        <v>1134</v>
      </c>
      <c r="D253" s="330"/>
      <c r="E253" s="250" t="s">
        <v>1141</v>
      </c>
      <c r="F253" s="242" t="s">
        <v>300</v>
      </c>
      <c r="G253" s="243"/>
      <c r="H253" s="244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>
        <v>5</v>
      </c>
      <c r="U253" s="101"/>
      <c r="V253" s="121">
        <f t="shared" si="4"/>
        <v>5</v>
      </c>
      <c r="W253" s="245">
        <f>IF(V253=0,"-",V254/V253)</f>
        <v>0</v>
      </c>
    </row>
    <row r="254" spans="1:23" ht="18.75" customHeight="1">
      <c r="A254" s="241"/>
      <c r="B254" s="249"/>
      <c r="C254" s="331"/>
      <c r="D254" s="332"/>
      <c r="E254" s="250"/>
      <c r="F254" s="246" t="s">
        <v>298</v>
      </c>
      <c r="G254" s="247"/>
      <c r="H254" s="248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20"/>
      <c r="V254" s="121">
        <f t="shared" si="4"/>
        <v>0</v>
      </c>
      <c r="W254" s="245"/>
    </row>
    <row r="255" spans="1:23" ht="18.75" customHeight="1">
      <c r="A255" s="241"/>
      <c r="B255" s="249">
        <v>3</v>
      </c>
      <c r="C255" s="329" t="s">
        <v>1135</v>
      </c>
      <c r="D255" s="330"/>
      <c r="E255" s="250" t="s">
        <v>1142</v>
      </c>
      <c r="F255" s="242" t="s">
        <v>300</v>
      </c>
      <c r="G255" s="243"/>
      <c r="H255" s="244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>
        <v>1</v>
      </c>
      <c r="U255" s="101"/>
      <c r="V255" s="121">
        <f t="shared" si="4"/>
        <v>1</v>
      </c>
      <c r="W255" s="245">
        <f>IF(V255=0,"-",V256/V255)</f>
        <v>0</v>
      </c>
    </row>
    <row r="256" spans="1:23" ht="18.75" customHeight="1">
      <c r="A256" s="241"/>
      <c r="B256" s="249"/>
      <c r="C256" s="331"/>
      <c r="D256" s="332"/>
      <c r="E256" s="250"/>
      <c r="F256" s="246" t="s">
        <v>298</v>
      </c>
      <c r="G256" s="247"/>
      <c r="H256" s="248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20"/>
      <c r="V256" s="121">
        <f t="shared" si="4"/>
        <v>0</v>
      </c>
      <c r="W256" s="245"/>
    </row>
    <row r="257" spans="1:23" ht="33.75" customHeight="1">
      <c r="A257" s="145"/>
      <c r="B257" s="146"/>
      <c r="C257" s="147"/>
      <c r="D257" s="147"/>
      <c r="E257" s="148"/>
      <c r="F257" s="149"/>
      <c r="G257" s="149"/>
      <c r="H257" s="149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1"/>
      <c r="V257" s="152"/>
      <c r="W257" s="153"/>
    </row>
    <row r="258" spans="1:23" ht="34.5" customHeight="1"/>
    <row r="259" spans="1:23" ht="12.75" customHeight="1"/>
    <row r="260" spans="1:23" ht="12.75" customHeight="1">
      <c r="A260" s="257" t="s">
        <v>1072</v>
      </c>
      <c r="B260" s="257"/>
      <c r="C260" s="257"/>
      <c r="D260" s="257"/>
      <c r="E260" s="2"/>
      <c r="F260" s="255" t="s">
        <v>1073</v>
      </c>
      <c r="G260" s="255"/>
      <c r="H260" s="255"/>
      <c r="I260" s="255"/>
      <c r="J260" s="255"/>
      <c r="K260" s="255"/>
      <c r="L260" s="255"/>
      <c r="M260" s="255"/>
      <c r="N260" s="255"/>
      <c r="O260" s="255"/>
      <c r="P260" s="2"/>
      <c r="Q260" s="255" t="s">
        <v>1074</v>
      </c>
      <c r="R260" s="255"/>
      <c r="S260" s="255"/>
      <c r="T260" s="255"/>
      <c r="U260" s="255"/>
      <c r="V260" s="255"/>
      <c r="W260" s="255"/>
    </row>
    <row r="261" spans="1:23" ht="12.75" customHeight="1">
      <c r="A261" s="253" t="s">
        <v>1075</v>
      </c>
      <c r="B261" s="253"/>
      <c r="C261" s="253"/>
      <c r="D261" s="253"/>
      <c r="E261" s="2"/>
      <c r="F261" s="253" t="s">
        <v>1013</v>
      </c>
      <c r="G261" s="253"/>
      <c r="H261" s="253"/>
      <c r="I261" s="253"/>
      <c r="J261" s="253"/>
      <c r="K261" s="253"/>
      <c r="L261" s="253"/>
      <c r="M261" s="253"/>
      <c r="N261" s="253"/>
      <c r="O261" s="253"/>
      <c r="P261" s="2"/>
      <c r="Q261" s="253" t="s">
        <v>1076</v>
      </c>
      <c r="R261" s="253"/>
      <c r="S261" s="253"/>
      <c r="T261" s="253"/>
      <c r="U261" s="253"/>
      <c r="V261" s="253"/>
      <c r="W261" s="253"/>
    </row>
    <row r="262" spans="1:23" ht="63" customHeight="1">
      <c r="A262" s="145"/>
      <c r="B262" s="145"/>
      <c r="C262" s="145"/>
      <c r="D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Q262" s="145"/>
      <c r="R262" s="145"/>
      <c r="S262" s="145"/>
      <c r="T262" s="145"/>
      <c r="U262" s="145"/>
      <c r="V262" s="145"/>
      <c r="W262" s="145"/>
    </row>
    <row r="263" spans="1:23">
      <c r="A263" s="254"/>
      <c r="B263" s="254"/>
      <c r="C263" s="254"/>
      <c r="D263" s="254"/>
      <c r="F263" s="255" t="s">
        <v>1077</v>
      </c>
      <c r="G263" s="255"/>
      <c r="H263" s="255"/>
      <c r="I263" s="255"/>
      <c r="J263" s="255"/>
      <c r="K263" s="255"/>
      <c r="L263" s="255"/>
      <c r="M263" s="255"/>
      <c r="N263" s="255"/>
      <c r="O263" s="255"/>
      <c r="Q263" s="256"/>
      <c r="R263" s="256"/>
      <c r="S263" s="256"/>
      <c r="T263" s="256"/>
      <c r="U263" s="256"/>
      <c r="V263" s="256"/>
      <c r="W263" s="256"/>
    </row>
    <row r="264" spans="1:23" ht="28.5" customHeight="1">
      <c r="A264" s="252"/>
      <c r="B264" s="252"/>
      <c r="C264" s="252"/>
      <c r="D264" s="252"/>
      <c r="F264" s="253" t="s">
        <v>1144</v>
      </c>
      <c r="G264" s="253"/>
      <c r="H264" s="253"/>
      <c r="I264" s="253"/>
      <c r="J264" s="253"/>
      <c r="K264" s="253"/>
      <c r="L264" s="253"/>
      <c r="M264" s="253"/>
      <c r="N264" s="253"/>
      <c r="O264" s="253"/>
      <c r="Q264" s="252"/>
      <c r="R264" s="252"/>
      <c r="S264" s="252"/>
      <c r="T264" s="252"/>
      <c r="U264" s="252"/>
      <c r="V264" s="252"/>
      <c r="W264" s="252"/>
    </row>
    <row r="265" spans="1:23" hidden="1"/>
    <row r="266" spans="1:23" hidden="1"/>
    <row r="267" spans="1:23" hidden="1"/>
    <row r="268" spans="1:23" hidden="1"/>
    <row r="269" spans="1:23" hidden="1"/>
    <row r="270" spans="1:23" hidden="1"/>
    <row r="271" spans="1:23" hidden="1"/>
    <row r="272" spans="1:23" hidden="1"/>
    <row r="273" spans="1:2" hidden="1"/>
    <row r="274" spans="1:2" hidden="1"/>
    <row r="275" spans="1:2" hidden="1"/>
    <row r="276" spans="1:2" hidden="1"/>
    <row r="277" spans="1:2" hidden="1"/>
    <row r="278" spans="1:2" hidden="1"/>
    <row r="279" spans="1:2" hidden="1">
      <c r="A279" s="1">
        <v>1</v>
      </c>
      <c r="B279" s="10" t="s">
        <v>33</v>
      </c>
    </row>
    <row r="280" spans="1:2" hidden="1">
      <c r="A280" s="1">
        <v>2</v>
      </c>
      <c r="B280" s="10" t="s">
        <v>34</v>
      </c>
    </row>
    <row r="281" spans="1:2" hidden="1">
      <c r="A281" s="1">
        <v>3</v>
      </c>
      <c r="B281" s="10" t="s">
        <v>35</v>
      </c>
    </row>
    <row r="282" spans="1:2" hidden="1">
      <c r="A282" s="1">
        <v>4</v>
      </c>
      <c r="B282" s="10" t="s">
        <v>36</v>
      </c>
    </row>
    <row r="283" spans="1:2" hidden="1"/>
    <row r="284" spans="1:2" hidden="1"/>
    <row r="285" spans="1:2" hidden="1">
      <c r="B285" s="1" t="s">
        <v>37</v>
      </c>
    </row>
    <row r="286" spans="1:2" hidden="1">
      <c r="A286" s="1">
        <v>1</v>
      </c>
      <c r="B286" s="1" t="s">
        <v>38</v>
      </c>
    </row>
    <row r="287" spans="1:2" hidden="1">
      <c r="A287" s="1">
        <v>2</v>
      </c>
      <c r="B287" s="1" t="s">
        <v>39</v>
      </c>
    </row>
    <row r="288" spans="1:2" hidden="1">
      <c r="A288" s="1">
        <v>3</v>
      </c>
      <c r="B288" s="1" t="s">
        <v>40</v>
      </c>
    </row>
    <row r="289" spans="1:2" hidden="1">
      <c r="A289" s="1">
        <v>4</v>
      </c>
      <c r="B289" s="1" t="s">
        <v>41</v>
      </c>
    </row>
    <row r="290" spans="1:2" hidden="1"/>
    <row r="291" spans="1:2" hidden="1"/>
    <row r="292" spans="1:2" hidden="1">
      <c r="B292" s="1" t="s">
        <v>42</v>
      </c>
    </row>
    <row r="293" spans="1:2" hidden="1">
      <c r="A293" s="1">
        <v>1.1000000000000001</v>
      </c>
      <c r="B293" s="1" t="s">
        <v>43</v>
      </c>
    </row>
    <row r="294" spans="1:2" hidden="1">
      <c r="A294" s="1">
        <v>1.2</v>
      </c>
      <c r="B294" s="1" t="s">
        <v>44</v>
      </c>
    </row>
    <row r="295" spans="1:2" hidden="1">
      <c r="A295" s="1">
        <v>1.3</v>
      </c>
      <c r="B295" s="1" t="s">
        <v>45</v>
      </c>
    </row>
    <row r="296" spans="1:2" hidden="1">
      <c r="A296" s="1">
        <v>1.4</v>
      </c>
      <c r="B296" s="1" t="s">
        <v>46</v>
      </c>
    </row>
    <row r="297" spans="1:2" hidden="1">
      <c r="A297" s="1">
        <v>1.5</v>
      </c>
      <c r="B297" s="1" t="s">
        <v>47</v>
      </c>
    </row>
    <row r="298" spans="1:2" hidden="1">
      <c r="A298" s="1">
        <v>1.6</v>
      </c>
      <c r="B298" s="1" t="s">
        <v>48</v>
      </c>
    </row>
    <row r="299" spans="1:2" hidden="1">
      <c r="A299" s="1">
        <v>1.7</v>
      </c>
      <c r="B299" s="1" t="s">
        <v>49</v>
      </c>
    </row>
    <row r="300" spans="1:2" hidden="1">
      <c r="A300" s="1">
        <v>1.8</v>
      </c>
      <c r="B300" s="1" t="s">
        <v>50</v>
      </c>
    </row>
    <row r="301" spans="1:2" hidden="1">
      <c r="A301" s="1">
        <v>2.1</v>
      </c>
      <c r="B301" s="1" t="s">
        <v>51</v>
      </c>
    </row>
    <row r="302" spans="1:2" hidden="1">
      <c r="A302" s="1">
        <v>2.2000000000000002</v>
      </c>
      <c r="B302" s="1" t="s">
        <v>52</v>
      </c>
    </row>
    <row r="303" spans="1:2" hidden="1">
      <c r="A303" s="1">
        <v>2.2999999999999998</v>
      </c>
      <c r="B303" s="1" t="s">
        <v>53</v>
      </c>
    </row>
    <row r="304" spans="1:2" hidden="1">
      <c r="A304" s="1">
        <v>2.4</v>
      </c>
      <c r="B304" s="1" t="s">
        <v>54</v>
      </c>
    </row>
    <row r="305" spans="1:2" hidden="1">
      <c r="A305" s="1">
        <v>2.5</v>
      </c>
      <c r="B305" s="1" t="s">
        <v>55</v>
      </c>
    </row>
    <row r="306" spans="1:2" hidden="1">
      <c r="A306" s="1">
        <v>2.6</v>
      </c>
      <c r="B306" s="1" t="s">
        <v>56</v>
      </c>
    </row>
    <row r="307" spans="1:2" hidden="1">
      <c r="A307" s="1">
        <v>2.7</v>
      </c>
      <c r="B307" s="1" t="s">
        <v>57</v>
      </c>
    </row>
    <row r="308" spans="1:2" hidden="1">
      <c r="A308" s="1">
        <v>3.1</v>
      </c>
      <c r="B308" s="1" t="s">
        <v>58</v>
      </c>
    </row>
    <row r="309" spans="1:2" hidden="1">
      <c r="A309" s="1">
        <v>3.2</v>
      </c>
      <c r="B309" s="1" t="s">
        <v>59</v>
      </c>
    </row>
    <row r="310" spans="1:2" hidden="1">
      <c r="A310" s="1">
        <v>3.3</v>
      </c>
      <c r="B310" s="1" t="s">
        <v>60</v>
      </c>
    </row>
    <row r="311" spans="1:2" hidden="1">
      <c r="A311" s="1">
        <v>3.4</v>
      </c>
      <c r="B311" s="1" t="s">
        <v>61</v>
      </c>
    </row>
    <row r="312" spans="1:2" hidden="1">
      <c r="A312" s="1">
        <v>3.5</v>
      </c>
      <c r="B312" s="1" t="s">
        <v>62</v>
      </c>
    </row>
    <row r="313" spans="1:2" hidden="1">
      <c r="A313" s="1">
        <v>3.6</v>
      </c>
      <c r="B313" s="1" t="s">
        <v>63</v>
      </c>
    </row>
    <row r="314" spans="1:2" hidden="1">
      <c r="A314" s="1">
        <v>3.7</v>
      </c>
      <c r="B314" s="1" t="s">
        <v>64</v>
      </c>
    </row>
    <row r="315" spans="1:2" hidden="1">
      <c r="A315" s="1">
        <v>3.8</v>
      </c>
      <c r="B315" s="1" t="s">
        <v>65</v>
      </c>
    </row>
    <row r="316" spans="1:2" hidden="1">
      <c r="A316" s="1">
        <v>3.9</v>
      </c>
      <c r="B316" s="1" t="s">
        <v>66</v>
      </c>
    </row>
    <row r="317" spans="1:2" hidden="1">
      <c r="A317" s="1">
        <v>4.0999999999999996</v>
      </c>
      <c r="B317" s="1" t="s">
        <v>67</v>
      </c>
    </row>
    <row r="318" spans="1:2" hidden="1">
      <c r="A318" s="1">
        <v>4.2</v>
      </c>
      <c r="B318" s="1" t="s">
        <v>68</v>
      </c>
    </row>
    <row r="319" spans="1:2" hidden="1">
      <c r="A319" s="1">
        <v>4.3</v>
      </c>
      <c r="B319" s="1" t="s">
        <v>69</v>
      </c>
    </row>
    <row r="320" spans="1:2" hidden="1">
      <c r="A320" s="1">
        <v>4.4000000000000004</v>
      </c>
      <c r="B320" s="1" t="s">
        <v>70</v>
      </c>
    </row>
    <row r="321" spans="1:2" hidden="1"/>
    <row r="322" spans="1:2" hidden="1"/>
    <row r="323" spans="1:2" hidden="1"/>
    <row r="324" spans="1:2" hidden="1">
      <c r="B324" s="1" t="s">
        <v>71</v>
      </c>
    </row>
    <row r="325" spans="1:2" hidden="1">
      <c r="A325" s="1" t="s">
        <v>72</v>
      </c>
      <c r="B325" s="1" t="s">
        <v>43</v>
      </c>
    </row>
    <row r="326" spans="1:2" hidden="1">
      <c r="A326" s="1" t="s">
        <v>73</v>
      </c>
      <c r="B326" s="1" t="s">
        <v>74</v>
      </c>
    </row>
    <row r="327" spans="1:2" hidden="1">
      <c r="A327" s="1" t="s">
        <v>75</v>
      </c>
      <c r="B327" s="1" t="s">
        <v>76</v>
      </c>
    </row>
    <row r="328" spans="1:2" hidden="1">
      <c r="A328" s="1" t="s">
        <v>77</v>
      </c>
      <c r="B328" s="1" t="s">
        <v>78</v>
      </c>
    </row>
    <row r="329" spans="1:2" hidden="1">
      <c r="A329" s="1" t="s">
        <v>79</v>
      </c>
      <c r="B329" s="1" t="s">
        <v>80</v>
      </c>
    </row>
    <row r="330" spans="1:2" hidden="1">
      <c r="A330" s="1" t="s">
        <v>81</v>
      </c>
      <c r="B330" s="1" t="s">
        <v>82</v>
      </c>
    </row>
    <row r="331" spans="1:2" hidden="1">
      <c r="A331" s="1" t="s">
        <v>83</v>
      </c>
      <c r="B331" s="1" t="s">
        <v>84</v>
      </c>
    </row>
    <row r="332" spans="1:2" hidden="1">
      <c r="A332" s="1" t="s">
        <v>85</v>
      </c>
      <c r="B332" s="1" t="s">
        <v>86</v>
      </c>
    </row>
    <row r="333" spans="1:2" hidden="1">
      <c r="A333" s="1" t="s">
        <v>87</v>
      </c>
      <c r="B333" s="1" t="s">
        <v>88</v>
      </c>
    </row>
    <row r="334" spans="1:2" hidden="1">
      <c r="A334" s="1" t="s">
        <v>89</v>
      </c>
      <c r="B334" s="1" t="s">
        <v>90</v>
      </c>
    </row>
    <row r="335" spans="1:2" hidden="1">
      <c r="A335" s="1" t="s">
        <v>91</v>
      </c>
      <c r="B335" s="1" t="s">
        <v>92</v>
      </c>
    </row>
    <row r="336" spans="1:2" hidden="1">
      <c r="A336" s="1" t="s">
        <v>93</v>
      </c>
      <c r="B336" s="1" t="s">
        <v>94</v>
      </c>
    </row>
    <row r="337" spans="1:2" hidden="1">
      <c r="A337" s="1" t="s">
        <v>95</v>
      </c>
      <c r="B337" s="1" t="s">
        <v>96</v>
      </c>
    </row>
    <row r="338" spans="1:2" hidden="1">
      <c r="A338" s="1" t="s">
        <v>97</v>
      </c>
      <c r="B338" s="1" t="s">
        <v>98</v>
      </c>
    </row>
    <row r="339" spans="1:2" hidden="1">
      <c r="A339" s="1" t="s">
        <v>99</v>
      </c>
      <c r="B339" s="1" t="s">
        <v>100</v>
      </c>
    </row>
    <row r="340" spans="1:2" hidden="1">
      <c r="A340" s="1" t="s">
        <v>101</v>
      </c>
      <c r="B340" s="1" t="s">
        <v>46</v>
      </c>
    </row>
    <row r="341" spans="1:2" hidden="1">
      <c r="A341" s="1" t="s">
        <v>102</v>
      </c>
      <c r="B341" s="1" t="s">
        <v>103</v>
      </c>
    </row>
    <row r="342" spans="1:2" hidden="1">
      <c r="A342" s="1" t="s">
        <v>104</v>
      </c>
      <c r="B342" s="1" t="s">
        <v>105</v>
      </c>
    </row>
    <row r="343" spans="1:2" hidden="1">
      <c r="A343" s="1" t="s">
        <v>106</v>
      </c>
      <c r="B343" s="1" t="s">
        <v>107</v>
      </c>
    </row>
    <row r="344" spans="1:2" hidden="1">
      <c r="A344" s="1" t="s">
        <v>108</v>
      </c>
      <c r="B344" s="1" t="s">
        <v>109</v>
      </c>
    </row>
    <row r="345" spans="1:2" hidden="1">
      <c r="A345" s="1" t="s">
        <v>110</v>
      </c>
      <c r="B345" s="1" t="s">
        <v>111</v>
      </c>
    </row>
    <row r="346" spans="1:2" hidden="1">
      <c r="A346" s="1" t="s">
        <v>112</v>
      </c>
      <c r="B346" s="1" t="s">
        <v>113</v>
      </c>
    </row>
    <row r="347" spans="1:2" hidden="1">
      <c r="A347" s="1" t="s">
        <v>114</v>
      </c>
      <c r="B347" s="1" t="s">
        <v>115</v>
      </c>
    </row>
    <row r="348" spans="1:2" hidden="1">
      <c r="A348" s="1" t="s">
        <v>116</v>
      </c>
      <c r="B348" s="1" t="s">
        <v>117</v>
      </c>
    </row>
    <row r="349" spans="1:2" hidden="1">
      <c r="A349" s="1" t="s">
        <v>118</v>
      </c>
      <c r="B349" s="1" t="s">
        <v>119</v>
      </c>
    </row>
    <row r="350" spans="1:2" hidden="1">
      <c r="A350" s="1" t="s">
        <v>120</v>
      </c>
      <c r="B350" s="1" t="s">
        <v>121</v>
      </c>
    </row>
    <row r="351" spans="1:2" hidden="1">
      <c r="A351" s="1" t="s">
        <v>122</v>
      </c>
      <c r="B351" s="1" t="s">
        <v>123</v>
      </c>
    </row>
    <row r="352" spans="1:2" hidden="1">
      <c r="A352" s="1" t="s">
        <v>124</v>
      </c>
      <c r="B352" s="1" t="s">
        <v>125</v>
      </c>
    </row>
    <row r="353" spans="1:2" hidden="1">
      <c r="A353" s="1" t="s">
        <v>126</v>
      </c>
      <c r="B353" s="1" t="s">
        <v>127</v>
      </c>
    </row>
    <row r="354" spans="1:2" hidden="1">
      <c r="A354" s="1" t="s">
        <v>128</v>
      </c>
      <c r="B354" s="1" t="s">
        <v>100</v>
      </c>
    </row>
    <row r="355" spans="1:2" hidden="1">
      <c r="A355" s="1" t="s">
        <v>129</v>
      </c>
      <c r="B355" s="1" t="s">
        <v>130</v>
      </c>
    </row>
    <row r="356" spans="1:2" hidden="1">
      <c r="A356" s="1" t="s">
        <v>131</v>
      </c>
      <c r="B356" s="1" t="s">
        <v>132</v>
      </c>
    </row>
    <row r="357" spans="1:2" hidden="1">
      <c r="A357" s="1" t="s">
        <v>133</v>
      </c>
      <c r="B357" s="1" t="s">
        <v>134</v>
      </c>
    </row>
    <row r="358" spans="1:2" hidden="1">
      <c r="A358" s="1" t="s">
        <v>135</v>
      </c>
      <c r="B358" s="1" t="s">
        <v>136</v>
      </c>
    </row>
    <row r="359" spans="1:2" hidden="1">
      <c r="A359" s="1" t="s">
        <v>137</v>
      </c>
      <c r="B359" s="1" t="s">
        <v>138</v>
      </c>
    </row>
    <row r="360" spans="1:2" hidden="1">
      <c r="A360" s="1" t="s">
        <v>139</v>
      </c>
      <c r="B360" s="1" t="s">
        <v>140</v>
      </c>
    </row>
    <row r="361" spans="1:2" hidden="1">
      <c r="A361" s="1" t="s">
        <v>141</v>
      </c>
      <c r="B361" s="1" t="s">
        <v>142</v>
      </c>
    </row>
    <row r="362" spans="1:2" hidden="1">
      <c r="A362" s="1" t="s">
        <v>143</v>
      </c>
      <c r="B362" s="1" t="s">
        <v>144</v>
      </c>
    </row>
    <row r="363" spans="1:2" hidden="1">
      <c r="A363" s="1" t="s">
        <v>145</v>
      </c>
      <c r="B363" s="1" t="s">
        <v>146</v>
      </c>
    </row>
    <row r="364" spans="1:2" hidden="1">
      <c r="A364" s="1" t="s">
        <v>147</v>
      </c>
      <c r="B364" s="1" t="s">
        <v>148</v>
      </c>
    </row>
    <row r="365" spans="1:2" hidden="1">
      <c r="A365" s="1" t="s">
        <v>149</v>
      </c>
      <c r="B365" s="1" t="s">
        <v>150</v>
      </c>
    </row>
    <row r="366" spans="1:2" hidden="1">
      <c r="A366" s="1" t="s">
        <v>151</v>
      </c>
      <c r="B366" s="1" t="s">
        <v>152</v>
      </c>
    </row>
    <row r="367" spans="1:2" hidden="1">
      <c r="A367" s="1" t="s">
        <v>153</v>
      </c>
      <c r="B367" s="1" t="s">
        <v>154</v>
      </c>
    </row>
    <row r="368" spans="1:2" hidden="1">
      <c r="A368" s="1" t="s">
        <v>155</v>
      </c>
      <c r="B368" s="1" t="s">
        <v>156</v>
      </c>
    </row>
    <row r="369" spans="1:2" hidden="1">
      <c r="A369" s="1" t="s">
        <v>157</v>
      </c>
      <c r="B369" s="1" t="s">
        <v>158</v>
      </c>
    </row>
    <row r="370" spans="1:2" hidden="1">
      <c r="A370" s="1" t="s">
        <v>159</v>
      </c>
      <c r="B370" s="1" t="s">
        <v>160</v>
      </c>
    </row>
    <row r="371" spans="1:2" hidden="1">
      <c r="A371" s="1" t="s">
        <v>161</v>
      </c>
      <c r="B371" s="1" t="s">
        <v>162</v>
      </c>
    </row>
    <row r="372" spans="1:2" hidden="1">
      <c r="A372" s="1" t="s">
        <v>163</v>
      </c>
      <c r="B372" s="1" t="s">
        <v>164</v>
      </c>
    </row>
    <row r="373" spans="1:2" hidden="1">
      <c r="A373" s="1" t="s">
        <v>165</v>
      </c>
      <c r="B373" s="1" t="s">
        <v>166</v>
      </c>
    </row>
    <row r="374" spans="1:2" hidden="1">
      <c r="A374" s="1" t="s">
        <v>167</v>
      </c>
      <c r="B374" s="1" t="s">
        <v>168</v>
      </c>
    </row>
    <row r="375" spans="1:2" hidden="1">
      <c r="A375" s="1" t="s">
        <v>169</v>
      </c>
      <c r="B375" s="1" t="s">
        <v>170</v>
      </c>
    </row>
    <row r="376" spans="1:2" hidden="1">
      <c r="A376" s="1" t="s">
        <v>171</v>
      </c>
      <c r="B376" s="1" t="s">
        <v>172</v>
      </c>
    </row>
    <row r="377" spans="1:2" hidden="1">
      <c r="A377" s="1" t="s">
        <v>173</v>
      </c>
      <c r="B377" s="1" t="s">
        <v>174</v>
      </c>
    </row>
    <row r="378" spans="1:2" hidden="1">
      <c r="A378" s="1" t="s">
        <v>175</v>
      </c>
      <c r="B378" s="1" t="s">
        <v>176</v>
      </c>
    </row>
    <row r="379" spans="1:2" hidden="1">
      <c r="A379" s="1" t="s">
        <v>177</v>
      </c>
      <c r="B379" s="1" t="s">
        <v>178</v>
      </c>
    </row>
    <row r="380" spans="1:2" hidden="1">
      <c r="A380" s="1" t="s">
        <v>179</v>
      </c>
      <c r="B380" s="1" t="s">
        <v>180</v>
      </c>
    </row>
    <row r="381" spans="1:2" hidden="1">
      <c r="A381" s="1" t="s">
        <v>181</v>
      </c>
      <c r="B381" s="1" t="s">
        <v>182</v>
      </c>
    </row>
    <row r="382" spans="1:2" hidden="1">
      <c r="A382" s="1" t="s">
        <v>183</v>
      </c>
      <c r="B382" s="1" t="s">
        <v>184</v>
      </c>
    </row>
    <row r="383" spans="1:2" hidden="1">
      <c r="A383" s="1" t="s">
        <v>185</v>
      </c>
      <c r="B383" s="1" t="s">
        <v>186</v>
      </c>
    </row>
    <row r="384" spans="1:2" hidden="1">
      <c r="A384" s="1" t="s">
        <v>187</v>
      </c>
      <c r="B384" s="1" t="s">
        <v>188</v>
      </c>
    </row>
    <row r="385" spans="1:2" hidden="1">
      <c r="A385" s="1" t="s">
        <v>189</v>
      </c>
      <c r="B385" s="1" t="s">
        <v>190</v>
      </c>
    </row>
    <row r="386" spans="1:2" hidden="1">
      <c r="A386" s="1" t="s">
        <v>191</v>
      </c>
      <c r="B386" s="1" t="s">
        <v>192</v>
      </c>
    </row>
    <row r="387" spans="1:2" hidden="1">
      <c r="A387" s="1" t="s">
        <v>193</v>
      </c>
      <c r="B387" s="1" t="s">
        <v>194</v>
      </c>
    </row>
    <row r="388" spans="1:2" hidden="1">
      <c r="A388" s="1" t="s">
        <v>195</v>
      </c>
      <c r="B388" s="1" t="s">
        <v>196</v>
      </c>
    </row>
    <row r="389" spans="1:2" hidden="1">
      <c r="A389" s="1" t="s">
        <v>197</v>
      </c>
      <c r="B389" s="1" t="s">
        <v>198</v>
      </c>
    </row>
    <row r="390" spans="1:2" hidden="1">
      <c r="A390" s="1" t="s">
        <v>199</v>
      </c>
      <c r="B390" s="1" t="s">
        <v>200</v>
      </c>
    </row>
    <row r="391" spans="1:2" hidden="1">
      <c r="A391" s="1" t="s">
        <v>201</v>
      </c>
      <c r="B391" s="1" t="s">
        <v>202</v>
      </c>
    </row>
    <row r="392" spans="1:2" hidden="1">
      <c r="A392" s="1" t="s">
        <v>203</v>
      </c>
      <c r="B392" s="1" t="s">
        <v>204</v>
      </c>
    </row>
    <row r="393" spans="1:2" hidden="1">
      <c r="A393" s="1" t="s">
        <v>205</v>
      </c>
      <c r="B393" s="1" t="s">
        <v>206</v>
      </c>
    </row>
    <row r="394" spans="1:2" hidden="1">
      <c r="A394" s="1" t="s">
        <v>207</v>
      </c>
      <c r="B394" s="1" t="s">
        <v>208</v>
      </c>
    </row>
    <row r="395" spans="1:2" hidden="1">
      <c r="A395" s="1" t="s">
        <v>209</v>
      </c>
      <c r="B395" s="1" t="s">
        <v>210</v>
      </c>
    </row>
    <row r="396" spans="1:2" hidden="1">
      <c r="A396" s="1" t="s">
        <v>211</v>
      </c>
      <c r="B396" s="1" t="s">
        <v>212</v>
      </c>
    </row>
    <row r="397" spans="1:2" hidden="1">
      <c r="A397" s="1" t="s">
        <v>213</v>
      </c>
      <c r="B397" s="1" t="s">
        <v>214</v>
      </c>
    </row>
    <row r="398" spans="1:2" hidden="1">
      <c r="A398" s="1" t="s">
        <v>215</v>
      </c>
      <c r="B398" s="1" t="s">
        <v>216</v>
      </c>
    </row>
    <row r="399" spans="1:2" hidden="1">
      <c r="A399" s="1" t="s">
        <v>217</v>
      </c>
      <c r="B399" s="1" t="s">
        <v>218</v>
      </c>
    </row>
    <row r="400" spans="1:2" hidden="1">
      <c r="A400" s="1" t="s">
        <v>219</v>
      </c>
      <c r="B400" s="1" t="s">
        <v>220</v>
      </c>
    </row>
    <row r="401" spans="1:2" hidden="1">
      <c r="A401" s="1" t="s">
        <v>221</v>
      </c>
      <c r="B401" s="1" t="s">
        <v>222</v>
      </c>
    </row>
    <row r="402" spans="1:2" hidden="1">
      <c r="A402" s="1" t="s">
        <v>223</v>
      </c>
      <c r="B402" s="1" t="s">
        <v>224</v>
      </c>
    </row>
    <row r="403" spans="1:2" hidden="1">
      <c r="A403" s="1" t="s">
        <v>225</v>
      </c>
      <c r="B403" s="1" t="s">
        <v>226</v>
      </c>
    </row>
    <row r="404" spans="1:2" hidden="1">
      <c r="A404" s="1" t="s">
        <v>227</v>
      </c>
      <c r="B404" s="1" t="s">
        <v>228</v>
      </c>
    </row>
    <row r="405" spans="1:2" hidden="1">
      <c r="A405" s="1" t="s">
        <v>229</v>
      </c>
      <c r="B405" s="1" t="s">
        <v>230</v>
      </c>
    </row>
    <row r="406" spans="1:2" hidden="1">
      <c r="A406" s="1" t="s">
        <v>231</v>
      </c>
      <c r="B406" s="1" t="s">
        <v>232</v>
      </c>
    </row>
    <row r="407" spans="1:2" hidden="1">
      <c r="A407" s="1" t="s">
        <v>233</v>
      </c>
      <c r="B407" s="1" t="s">
        <v>234</v>
      </c>
    </row>
    <row r="408" spans="1:2" hidden="1">
      <c r="A408" s="1" t="s">
        <v>235</v>
      </c>
      <c r="B408" s="1" t="s">
        <v>236</v>
      </c>
    </row>
    <row r="409" spans="1:2" hidden="1">
      <c r="A409" s="1" t="s">
        <v>237</v>
      </c>
      <c r="B409" s="1" t="s">
        <v>238</v>
      </c>
    </row>
    <row r="410" spans="1:2" hidden="1">
      <c r="A410" s="1" t="s">
        <v>239</v>
      </c>
      <c r="B410" s="1" t="s">
        <v>240</v>
      </c>
    </row>
    <row r="411" spans="1:2" hidden="1">
      <c r="A411" s="1" t="s">
        <v>241</v>
      </c>
      <c r="B411" s="1" t="s">
        <v>242</v>
      </c>
    </row>
    <row r="412" spans="1:2" hidden="1">
      <c r="A412" s="1" t="s">
        <v>243</v>
      </c>
      <c r="B412" s="1" t="s">
        <v>244</v>
      </c>
    </row>
    <row r="413" spans="1:2" hidden="1">
      <c r="A413" s="1" t="s">
        <v>245</v>
      </c>
      <c r="B413" s="1" t="s">
        <v>246</v>
      </c>
    </row>
    <row r="414" spans="1:2" hidden="1">
      <c r="A414" s="1" t="s">
        <v>247</v>
      </c>
      <c r="B414" s="1" t="s">
        <v>248</v>
      </c>
    </row>
    <row r="415" spans="1:2" hidden="1">
      <c r="A415" s="1" t="s">
        <v>249</v>
      </c>
      <c r="B415" s="1" t="s">
        <v>250</v>
      </c>
    </row>
    <row r="416" spans="1:2" hidden="1">
      <c r="A416" s="1" t="s">
        <v>251</v>
      </c>
      <c r="B416" s="1" t="s">
        <v>252</v>
      </c>
    </row>
    <row r="417" spans="1:2" hidden="1">
      <c r="A417" s="1" t="s">
        <v>253</v>
      </c>
      <c r="B417" s="1" t="s">
        <v>254</v>
      </c>
    </row>
    <row r="418" spans="1:2" hidden="1">
      <c r="A418" s="1" t="s">
        <v>255</v>
      </c>
      <c r="B418" s="1" t="s">
        <v>256</v>
      </c>
    </row>
    <row r="419" spans="1:2" hidden="1">
      <c r="A419" s="1" t="s">
        <v>257</v>
      </c>
      <c r="B419" s="1" t="s">
        <v>258</v>
      </c>
    </row>
    <row r="420" spans="1:2" hidden="1">
      <c r="A420" s="1" t="s">
        <v>259</v>
      </c>
      <c r="B420" s="1" t="s">
        <v>260</v>
      </c>
    </row>
    <row r="421" spans="1:2" hidden="1">
      <c r="A421" s="1" t="s">
        <v>261</v>
      </c>
      <c r="B421" s="1" t="s">
        <v>262</v>
      </c>
    </row>
    <row r="422" spans="1:2" hidden="1">
      <c r="A422" s="1" t="s">
        <v>263</v>
      </c>
      <c r="B422" s="1" t="s">
        <v>264</v>
      </c>
    </row>
    <row r="423" spans="1:2" hidden="1">
      <c r="A423" s="1" t="s">
        <v>265</v>
      </c>
      <c r="B423" s="1" t="s">
        <v>266</v>
      </c>
    </row>
    <row r="424" spans="1:2" hidden="1">
      <c r="A424" s="1" t="s">
        <v>267</v>
      </c>
      <c r="B424" s="1" t="s">
        <v>268</v>
      </c>
    </row>
    <row r="425" spans="1:2" hidden="1">
      <c r="A425" s="1" t="s">
        <v>269</v>
      </c>
      <c r="B425" s="1" t="s">
        <v>270</v>
      </c>
    </row>
    <row r="426" spans="1:2" hidden="1">
      <c r="A426" s="1" t="s">
        <v>271</v>
      </c>
      <c r="B426" s="1" t="s">
        <v>272</v>
      </c>
    </row>
    <row r="427" spans="1:2" hidden="1">
      <c r="A427" s="1" t="s">
        <v>273</v>
      </c>
      <c r="B427" s="1" t="s">
        <v>274</v>
      </c>
    </row>
    <row r="428" spans="1:2" hidden="1">
      <c r="A428" s="1" t="s">
        <v>275</v>
      </c>
      <c r="B428" s="1" t="s">
        <v>276</v>
      </c>
    </row>
    <row r="429" spans="1:2" hidden="1">
      <c r="A429" s="1" t="s">
        <v>277</v>
      </c>
      <c r="B429" s="1" t="s">
        <v>278</v>
      </c>
    </row>
    <row r="430" spans="1:2" hidden="1">
      <c r="A430" s="1" t="s">
        <v>279</v>
      </c>
      <c r="B430" s="1" t="s">
        <v>280</v>
      </c>
    </row>
    <row r="431" spans="1:2" hidden="1">
      <c r="A431" s="1" t="s">
        <v>281</v>
      </c>
      <c r="B431" s="1" t="s">
        <v>282</v>
      </c>
    </row>
    <row r="432" spans="1:2" hidden="1">
      <c r="A432" s="1" t="s">
        <v>283</v>
      </c>
      <c r="B432" s="1" t="s">
        <v>284</v>
      </c>
    </row>
    <row r="433" spans="1:5" hidden="1">
      <c r="A433" s="1" t="s">
        <v>285</v>
      </c>
      <c r="B433" s="1" t="s">
        <v>286</v>
      </c>
    </row>
    <row r="434" spans="1:5" hidden="1">
      <c r="A434" s="1" t="s">
        <v>287</v>
      </c>
      <c r="B434" s="1" t="s">
        <v>288</v>
      </c>
    </row>
    <row r="435" spans="1:5" hidden="1">
      <c r="A435" s="1" t="s">
        <v>289</v>
      </c>
      <c r="B435" s="1" t="s">
        <v>290</v>
      </c>
    </row>
    <row r="436" spans="1:5" hidden="1"/>
    <row r="437" spans="1:5" hidden="1"/>
    <row r="438" spans="1:5" hidden="1"/>
    <row r="439" spans="1:5" hidden="1">
      <c r="C439" s="1" t="s">
        <v>291</v>
      </c>
      <c r="D439" s="1" t="s">
        <v>292</v>
      </c>
      <c r="E439" s="1" t="s">
        <v>293</v>
      </c>
    </row>
    <row r="440" spans="1:5" hidden="1">
      <c r="C440" s="1" t="s">
        <v>308</v>
      </c>
      <c r="D440" s="1" t="s">
        <v>294</v>
      </c>
      <c r="E440" s="1" t="s">
        <v>295</v>
      </c>
    </row>
    <row r="441" spans="1:5" hidden="1">
      <c r="C441" s="1" t="s">
        <v>307</v>
      </c>
      <c r="E441" s="1" t="s">
        <v>296</v>
      </c>
    </row>
    <row r="442" spans="1:5" hidden="1">
      <c r="E442" s="1" t="s">
        <v>297</v>
      </c>
    </row>
    <row r="443" spans="1:5" hidden="1"/>
    <row r="444" spans="1:5" hidden="1"/>
    <row r="445" spans="1:5" hidden="1"/>
    <row r="446" spans="1:5" hidden="1"/>
    <row r="447" spans="1:5" hidden="1"/>
    <row r="448" spans="1:5" hidden="1">
      <c r="C448" s="1" t="s">
        <v>318</v>
      </c>
    </row>
    <row r="449" spans="3:3" hidden="1">
      <c r="C449" s="1" t="s">
        <v>319</v>
      </c>
    </row>
    <row r="450" spans="3:3" hidden="1">
      <c r="C450" s="1" t="s">
        <v>320</v>
      </c>
    </row>
    <row r="451" spans="3:3" hidden="1"/>
    <row r="452" spans="3:3" hidden="1"/>
    <row r="453" spans="3:3" hidden="1"/>
    <row r="454" spans="3:3" hidden="1"/>
    <row r="455" spans="3:3" hidden="1"/>
    <row r="456" spans="3:3" hidden="1"/>
    <row r="457" spans="3:3" hidden="1"/>
    <row r="458" spans="3:3" hidden="1"/>
    <row r="459" spans="3:3" hidden="1"/>
    <row r="460" spans="3:3" hidden="1"/>
    <row r="461" spans="3:3" hidden="1"/>
    <row r="462" spans="3:3" hidden="1"/>
    <row r="463" spans="3:3" hidden="1"/>
    <row r="464" spans="3:3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191 G189 O189 F207 O192:O193 G193 Q220 G218 O218 G222 O221:O222 F236" name="FIN"/>
    <protectedRange sqref="D8:W10 D11:AA12" name="FIN_1"/>
    <protectedRange sqref="D16:W19" name="FIN_2"/>
    <protectedRange sqref="A22 A24 A26" name="FIN_3"/>
    <protectedRange sqref="C37 C68 C99 C128 C157 C186 C215" name="FIN_4"/>
    <protectedRange sqref="K39 K70 K101 K130 K159 K188 K217" name="FIN_5"/>
    <protectedRange sqref="I48:T49 I53:T54 I79:T80 I84:T85 I110:T111 I115:T116 I139:T140 I144:T145 I168:T169 I173:T174 I231:T232 I226:T227 I197:T198 I202:T203" name="FIN_6"/>
    <protectedRange sqref="D79:E80 D168:E169 D48:E49 D110:E111 D139:E140 D197:E198 D226:E227" name="FIN_7"/>
    <protectedRange sqref="D53:E54 D84:E85 D115:E116 D144:E145 D173:E174 D202:E203 D231:E232" name="FIN_8"/>
    <protectedRange sqref="A28" name="FIN_3_1"/>
  </protectedRanges>
  <dataConsolidate/>
  <mergeCells count="482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R11:W11"/>
    <mergeCell ref="R12:W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27:W27"/>
    <mergeCell ref="A28:W28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80:B180"/>
    <mergeCell ref="C180:W180"/>
    <mergeCell ref="A182:W182"/>
    <mergeCell ref="A173:B173"/>
    <mergeCell ref="C173:D173"/>
    <mergeCell ref="F173:H173"/>
    <mergeCell ref="W173:W174"/>
    <mergeCell ref="A174:B174"/>
    <mergeCell ref="C174:D174"/>
    <mergeCell ref="F174:H174"/>
    <mergeCell ref="A188:B188"/>
    <mergeCell ref="E188:F188"/>
    <mergeCell ref="G188:J188"/>
    <mergeCell ref="M188:P188"/>
    <mergeCell ref="Q188:W188"/>
    <mergeCell ref="C190:F190"/>
    <mergeCell ref="O190:V190"/>
    <mergeCell ref="A184:B184"/>
    <mergeCell ref="C184:W184"/>
    <mergeCell ref="A186:B186"/>
    <mergeCell ref="E186:F186"/>
    <mergeCell ref="G186:J186"/>
    <mergeCell ref="M186:P186"/>
    <mergeCell ref="Q186:W186"/>
    <mergeCell ref="E191:F191"/>
    <mergeCell ref="O191:V191"/>
    <mergeCell ref="E192:F192"/>
    <mergeCell ref="A194:W194"/>
    <mergeCell ref="A195:B196"/>
    <mergeCell ref="C195:D196"/>
    <mergeCell ref="E195:E196"/>
    <mergeCell ref="F195:T195"/>
    <mergeCell ref="V195:V196"/>
    <mergeCell ref="W195:W196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F196:H196"/>
    <mergeCell ref="A197:B197"/>
    <mergeCell ref="C197:D197"/>
    <mergeCell ref="F197:H197"/>
    <mergeCell ref="W197:W198"/>
    <mergeCell ref="A198:B198"/>
    <mergeCell ref="C198:D198"/>
    <mergeCell ref="F198:H198"/>
    <mergeCell ref="A205:V205"/>
    <mergeCell ref="A207:E207"/>
    <mergeCell ref="F207:W207"/>
    <mergeCell ref="A209:B209"/>
    <mergeCell ref="C209:W209"/>
    <mergeCell ref="A211:W211"/>
    <mergeCell ref="A202:B202"/>
    <mergeCell ref="C202:D202"/>
    <mergeCell ref="F202:H202"/>
    <mergeCell ref="W202:W203"/>
    <mergeCell ref="A203:B203"/>
    <mergeCell ref="C203:D203"/>
    <mergeCell ref="F203:H203"/>
    <mergeCell ref="A217:B217"/>
    <mergeCell ref="E217:F217"/>
    <mergeCell ref="G217:J217"/>
    <mergeCell ref="M217:P217"/>
    <mergeCell ref="Q217:W217"/>
    <mergeCell ref="C219:F219"/>
    <mergeCell ref="O219:V219"/>
    <mergeCell ref="A213:B213"/>
    <mergeCell ref="C213:W213"/>
    <mergeCell ref="A215:B215"/>
    <mergeCell ref="E215:F215"/>
    <mergeCell ref="G215:J215"/>
    <mergeCell ref="M215:P215"/>
    <mergeCell ref="Q215:W215"/>
    <mergeCell ref="F225:H225"/>
    <mergeCell ref="A226:B226"/>
    <mergeCell ref="C226:D226"/>
    <mergeCell ref="F226:H226"/>
    <mergeCell ref="W226:W227"/>
    <mergeCell ref="A227:B227"/>
    <mergeCell ref="C227:D227"/>
    <mergeCell ref="F227:H227"/>
    <mergeCell ref="E220:F220"/>
    <mergeCell ref="O220:V220"/>
    <mergeCell ref="E221:F221"/>
    <mergeCell ref="A223:W223"/>
    <mergeCell ref="A224:B225"/>
    <mergeCell ref="C224:D225"/>
    <mergeCell ref="E224:E225"/>
    <mergeCell ref="F224:T224"/>
    <mergeCell ref="V224:V225"/>
    <mergeCell ref="W224:W225"/>
    <mergeCell ref="V241:V242"/>
    <mergeCell ref="W241:W242"/>
    <mergeCell ref="W243:W244"/>
    <mergeCell ref="F244:H244"/>
    <mergeCell ref="A228:W228"/>
    <mergeCell ref="A229:B230"/>
    <mergeCell ref="C229:D230"/>
    <mergeCell ref="E229:E230"/>
    <mergeCell ref="F229:T229"/>
    <mergeCell ref="V229:V230"/>
    <mergeCell ref="W229:W230"/>
    <mergeCell ref="F230:H230"/>
    <mergeCell ref="A243:A244"/>
    <mergeCell ref="E249:E250"/>
    <mergeCell ref="F249:H249"/>
    <mergeCell ref="W249:W250"/>
    <mergeCell ref="F250:H250"/>
    <mergeCell ref="F242:H242"/>
    <mergeCell ref="A231:B231"/>
    <mergeCell ref="C231:D231"/>
    <mergeCell ref="F231:H231"/>
    <mergeCell ref="W231:W232"/>
    <mergeCell ref="A232:B232"/>
    <mergeCell ref="C232:D232"/>
    <mergeCell ref="F232:H232"/>
    <mergeCell ref="B243:B244"/>
    <mergeCell ref="C243:D244"/>
    <mergeCell ref="E243:E244"/>
    <mergeCell ref="F243:H243"/>
    <mergeCell ref="A234:V234"/>
    <mergeCell ref="A236:E236"/>
    <mergeCell ref="F236:W236"/>
    <mergeCell ref="A239:W239"/>
    <mergeCell ref="A241:A242"/>
    <mergeCell ref="B241:D242"/>
    <mergeCell ref="E241:E242"/>
    <mergeCell ref="F241:T241"/>
    <mergeCell ref="E245:E246"/>
    <mergeCell ref="A264:D264"/>
    <mergeCell ref="F264:O264"/>
    <mergeCell ref="Q264:W264"/>
    <mergeCell ref="A263:D263"/>
    <mergeCell ref="F263:O263"/>
    <mergeCell ref="Q263:W263"/>
    <mergeCell ref="A260:D260"/>
    <mergeCell ref="F260:O260"/>
    <mergeCell ref="Q260:W260"/>
    <mergeCell ref="A261:D261"/>
    <mergeCell ref="F261:O261"/>
    <mergeCell ref="Q261:W261"/>
    <mergeCell ref="B253:B254"/>
    <mergeCell ref="C253:D254"/>
    <mergeCell ref="E253:E254"/>
    <mergeCell ref="B247:B248"/>
    <mergeCell ref="C247:D248"/>
    <mergeCell ref="E247:E248"/>
    <mergeCell ref="F247:H247"/>
    <mergeCell ref="W247:W248"/>
    <mergeCell ref="F248:H248"/>
    <mergeCell ref="B249:B250"/>
    <mergeCell ref="C249:D250"/>
    <mergeCell ref="A245:A246"/>
    <mergeCell ref="A247:A248"/>
    <mergeCell ref="A249:A250"/>
    <mergeCell ref="A251:A256"/>
    <mergeCell ref="F253:H253"/>
    <mergeCell ref="W253:W254"/>
    <mergeCell ref="F254:H254"/>
    <mergeCell ref="B255:B256"/>
    <mergeCell ref="C255:D256"/>
    <mergeCell ref="E255:E256"/>
    <mergeCell ref="F255:H255"/>
    <mergeCell ref="W255:W256"/>
    <mergeCell ref="F256:H256"/>
    <mergeCell ref="B251:B252"/>
    <mergeCell ref="C251:D252"/>
    <mergeCell ref="E251:E252"/>
    <mergeCell ref="F251:H251"/>
    <mergeCell ref="W251:W252"/>
    <mergeCell ref="F252:H252"/>
    <mergeCell ref="F245:H245"/>
    <mergeCell ref="W245:W246"/>
    <mergeCell ref="F246:H246"/>
    <mergeCell ref="B245:B246"/>
    <mergeCell ref="C245:D246"/>
  </mergeCells>
  <phoneticPr fontId="38" type="noConversion"/>
  <conditionalFormatting sqref="Y48:Y49">
    <cfRule type="cellIs" dxfId="41" priority="94" operator="equal">
      <formula>"Incorrecto existen números que no son fijos"</formula>
    </cfRule>
  </conditionalFormatting>
  <conditionalFormatting sqref="Y53:Y54">
    <cfRule type="cellIs" dxfId="40" priority="93" operator="equal">
      <formula>"Incorrecto existen números que no son fijos"</formula>
    </cfRule>
  </conditionalFormatting>
  <conditionalFormatting sqref="Y84:Y85">
    <cfRule type="cellIs" dxfId="39" priority="87" operator="equal">
      <formula>"Incorrecto existen números que no son fijos"</formula>
    </cfRule>
  </conditionalFormatting>
  <conditionalFormatting sqref="Y79:Y80">
    <cfRule type="cellIs" dxfId="38" priority="88" operator="equal">
      <formula>"Incorrecto existen números que no son fijos"</formula>
    </cfRule>
  </conditionalFormatting>
  <conditionalFormatting sqref="Y110:Y111">
    <cfRule type="cellIs" dxfId="37" priority="82" operator="equal">
      <formula>"Incorrecto existen números que no son fijos"</formula>
    </cfRule>
  </conditionalFormatting>
  <conditionalFormatting sqref="Y115:Y116">
    <cfRule type="cellIs" dxfId="36" priority="81" operator="equal">
      <formula>"Incorrecto existen números que no son fijos"</formula>
    </cfRule>
  </conditionalFormatting>
  <conditionalFormatting sqref="Y139:Y140">
    <cfRule type="cellIs" dxfId="35" priority="76" operator="equal">
      <formula>"Incorrecto existen números que no son fijos"</formula>
    </cfRule>
  </conditionalFormatting>
  <conditionalFormatting sqref="Y144:Y145">
    <cfRule type="cellIs" dxfId="34" priority="75" operator="equal">
      <formula>"Incorrecto existen números que no son fijos"</formula>
    </cfRule>
  </conditionalFormatting>
  <conditionalFormatting sqref="Y168:Y169">
    <cfRule type="cellIs" dxfId="33" priority="70" operator="equal">
      <formula>"Incorrecto existen números que no son fijos"</formula>
    </cfRule>
  </conditionalFormatting>
  <conditionalFormatting sqref="Y173:Y174">
    <cfRule type="cellIs" dxfId="32" priority="69" operator="equal">
      <formula>"Incorrecto existen números que no son fijos"</formula>
    </cfRule>
  </conditionalFormatting>
  <conditionalFormatting sqref="Y197:Y198">
    <cfRule type="cellIs" dxfId="31" priority="64" operator="equal">
      <formula>"Incorrecto existen números que no son fijos"</formula>
    </cfRule>
  </conditionalFormatting>
  <conditionalFormatting sqref="Y202:Y203">
    <cfRule type="cellIs" dxfId="30" priority="63" operator="equal">
      <formula>"Incorrecto existen números que no son fijos"</formula>
    </cfRule>
  </conditionalFormatting>
  <conditionalFormatting sqref="Y226:Y227">
    <cfRule type="cellIs" dxfId="29" priority="58" operator="equal">
      <formula>"Incorrecto existen números que no son fijos"</formula>
    </cfRule>
  </conditionalFormatting>
  <conditionalFormatting sqref="Y231:Y232">
    <cfRule type="cellIs" dxfId="28" priority="57" operator="equal">
      <formula>"Incorrecto existen números que no son fijos"</formula>
    </cfRule>
  </conditionalFormatting>
  <conditionalFormatting sqref="W48">
    <cfRule type="cellIs" dxfId="27" priority="39" operator="equal">
      <formula>"Favor de indicar el tipo de fórmula"</formula>
    </cfRule>
    <cfRule type="cellIs" dxfId="26" priority="40" operator="equal">
      <formula>"Favor de proporcionar valores al calendario de las 2 variables en lo programado"</formula>
    </cfRule>
  </conditionalFormatting>
  <conditionalFormatting sqref="W53">
    <cfRule type="cellIs" dxfId="25" priority="37" operator="equal">
      <formula>"Favor de indicar el tipo de fórmula"</formula>
    </cfRule>
    <cfRule type="cellIs" dxfId="24" priority="38" operator="equal">
      <formula>"Favor de proporcionar valores al calendario de las 2 variables en lo programado"</formula>
    </cfRule>
  </conditionalFormatting>
  <conditionalFormatting sqref="W79">
    <cfRule type="cellIs" dxfId="23" priority="35" operator="equal">
      <formula>"Favor de indicar el tipo de fórmula"</formula>
    </cfRule>
    <cfRule type="cellIs" dxfId="22" priority="36" operator="equal">
      <formula>"Favor de proporcionar valores al calendario de las 2 variables en lo programado"</formula>
    </cfRule>
  </conditionalFormatting>
  <conditionalFormatting sqref="W84">
    <cfRule type="cellIs" dxfId="21" priority="33" operator="equal">
      <formula>"Favor de indicar el tipo de fórmula"</formula>
    </cfRule>
    <cfRule type="cellIs" dxfId="20" priority="34" operator="equal">
      <formula>"Favor de proporcionar valores al calendario de las 2 variables en lo programado"</formula>
    </cfRule>
  </conditionalFormatting>
  <conditionalFormatting sqref="W110">
    <cfRule type="cellIs" dxfId="19" priority="31" operator="equal">
      <formula>"Favor de indicar el tipo de fórmula"</formula>
    </cfRule>
    <cfRule type="cellIs" dxfId="18" priority="32" operator="equal">
      <formula>"Favor de proporcionar valores al calendario de las 2 variables en lo programado"</formula>
    </cfRule>
  </conditionalFormatting>
  <conditionalFormatting sqref="W115">
    <cfRule type="cellIs" dxfId="17" priority="27" operator="equal">
      <formula>"Favor de indicar el tipo de fórmula"</formula>
    </cfRule>
    <cfRule type="cellIs" dxfId="16" priority="28" operator="equal">
      <formula>"Favor de proporcionar valores al calendario de las 2 variables en lo programado"</formula>
    </cfRule>
  </conditionalFormatting>
  <conditionalFormatting sqref="W139">
    <cfRule type="cellIs" dxfId="15" priority="25" operator="equal">
      <formula>"Favor de indicar el tipo de fórmula"</formula>
    </cfRule>
    <cfRule type="cellIs" dxfId="14" priority="26" operator="equal">
      <formula>"Favor de proporcionar valores al calendario de las 2 variables en lo programado"</formula>
    </cfRule>
  </conditionalFormatting>
  <conditionalFormatting sqref="W144">
    <cfRule type="cellIs" dxfId="13" priority="23" operator="equal">
      <formula>"Favor de indicar el tipo de fórmula"</formula>
    </cfRule>
    <cfRule type="cellIs" dxfId="12" priority="24" operator="equal">
      <formula>"Favor de proporcionar valores al calendario de las 2 variables en lo programado"</formula>
    </cfRule>
  </conditionalFormatting>
  <conditionalFormatting sqref="W168">
    <cfRule type="cellIs" dxfId="11" priority="21" operator="equal">
      <formula>"Favor de indicar el tipo de fórmula"</formula>
    </cfRule>
    <cfRule type="cellIs" dxfId="10" priority="22" operator="equal">
      <formula>"Favor de proporcionar valores al calendario de las 2 variables en lo programado"</formula>
    </cfRule>
  </conditionalFormatting>
  <conditionalFormatting sqref="W173">
    <cfRule type="cellIs" dxfId="9" priority="19" operator="equal">
      <formula>"Favor de indicar el tipo de fórmula"</formula>
    </cfRule>
    <cfRule type="cellIs" dxfId="8" priority="20" operator="equal">
      <formula>"Favor de proporcionar valores al calendario de las 2 variables en lo programado"</formula>
    </cfRule>
  </conditionalFormatting>
  <conditionalFormatting sqref="W197">
    <cfRule type="cellIs" dxfId="7" priority="17" operator="equal">
      <formula>"Favor de indicar el tipo de fórmula"</formula>
    </cfRule>
    <cfRule type="cellIs" dxfId="6" priority="18" operator="equal">
      <formula>"Favor de proporcionar valores al calendario de las 2 variables en lo programado"</formula>
    </cfRule>
  </conditionalFormatting>
  <conditionalFormatting sqref="W202">
    <cfRule type="cellIs" dxfId="5" priority="15" operator="equal">
      <formula>"Favor de indicar el tipo de fórmula"</formula>
    </cfRule>
    <cfRule type="cellIs" dxfId="4" priority="16" operator="equal">
      <formula>"Favor de proporcionar valores al calendario de las 2 variables en lo programado"</formula>
    </cfRule>
  </conditionalFormatting>
  <conditionalFormatting sqref="W226">
    <cfRule type="cellIs" dxfId="3" priority="13" operator="equal">
      <formula>"Favor de indicar el tipo de fórmula"</formula>
    </cfRule>
    <cfRule type="cellIs" dxfId="2" priority="14" operator="equal">
      <formula>"Favor de proporcionar valores al calendario de las 2 variables en lo programado"</formula>
    </cfRule>
  </conditionalFormatting>
  <conditionalFormatting sqref="W231">
    <cfRule type="cellIs" dxfId="1" priority="11" operator="equal">
      <formula>"Favor de indicar el tipo de fórmula"</formula>
    </cfRule>
    <cfRule type="cellIs" dxfId="0" priority="1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188 C217" xr:uid="{00000000-0002-0000-0800-000000000000}">
      <formula1>"Estratégico, Gestión"</formula1>
    </dataValidation>
    <dataValidation type="list" allowBlank="1" showInputMessage="1" showErrorMessage="1" sqref="C37 C186 W36 C68 W67 W38 C99 W98 W69 C128 W127 W100 C157 W156 W129 W185 W158 C215 W214 W187 W216" xr:uid="{00000000-0002-0000-0800-000001000000}">
      <formula1>"Eficiencia, Eficacia, Economía, Calidad"</formula1>
    </dataValidation>
    <dataValidation type="list" allowBlank="1" showInputMessage="1" showErrorMessage="1" sqref="Q101:W101 Q70:W70 Q39:W39 Q130:W130 Q159:W159 Q188:W188 Q217:W217" xr:uid="{00000000-0002-0000-0800-000002000000}">
      <formula1>"Ascendente, Descendente, Regular, Nominal"</formula1>
    </dataValidation>
    <dataValidation type="list" allowBlank="1" showInputMessage="1" showErrorMessage="1" sqref="G101:J101 G39:J39 G70:J70 G130:J130 G159:J159 G188:J188 G217:J217" xr:uid="{00000000-0002-0000-08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47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3" manualBreakCount="3">
    <brk id="80" min="2" max="22" man="1"/>
    <brk id="156" min="2" max="22" man="1"/>
    <brk id="237" min="2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8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8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8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800-000007000000}">
          <x14:formula1>
            <xm:f>Hoja1!$G$2:$G$10</xm:f>
          </x14:formula1>
          <xm:sqref>A22:W22</xm:sqref>
        </x14:dataValidation>
        <x14:dataValidation type="list" allowBlank="1" showInputMessage="1" showErrorMessage="1" xr:uid="{00000000-0002-0000-0800-000008000000}">
          <x14:formula1>
            <xm:f>Hoja2!$A$1:$A$4</xm:f>
          </x14:formula1>
          <xm:sqref>D11</xm:sqref>
        </x14:dataValidation>
        <x14:dataValidation type="list" allowBlank="1" showInputMessage="1" showErrorMessage="1" xr:uid="{00000000-0002-0000-0800-000009000000}">
          <x14:formula1>
            <xm:f>Hoja2!$C$1:$C$4</xm:f>
          </x14:formula1>
          <xm:sqref>H11 R11</xm:sqref>
        </x14:dataValidation>
        <x14:dataValidation type="list" allowBlank="1" showInputMessage="1" showErrorMessage="1" xr:uid="{00000000-0002-0000-0800-00000A000000}">
          <x14:formula1>
            <xm:f>Hoja3!$A$1:$A$17</xm:f>
          </x14:formula1>
          <xm:sqref>A28:W28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50" customWidth="1"/>
    <col min="3" max="3" width="42.28515625" customWidth="1"/>
  </cols>
  <sheetData>
    <row r="1" spans="1:3" ht="15.75" thickBot="1">
      <c r="A1" s="141" t="s">
        <v>1045</v>
      </c>
      <c r="C1" s="142" t="s">
        <v>1048</v>
      </c>
    </row>
    <row r="2" spans="1:3" ht="15.75" thickBot="1">
      <c r="A2" s="141" t="s">
        <v>1046</v>
      </c>
      <c r="C2" s="142" t="s">
        <v>1049</v>
      </c>
    </row>
    <row r="3" spans="1:3" ht="15.75" thickBot="1">
      <c r="A3" s="327" t="s">
        <v>1047</v>
      </c>
      <c r="C3" s="142" t="s">
        <v>1050</v>
      </c>
    </row>
    <row r="4" spans="1:3" ht="15.75" thickBot="1">
      <c r="A4" s="328"/>
      <c r="C4" s="143" t="s">
        <v>1051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general</vt:lpstr>
      <vt:lpstr>Instructivo de llenado-Formato</vt:lpstr>
      <vt:lpstr>Hoja1</vt:lpstr>
      <vt:lpstr>Hoja3</vt:lpstr>
      <vt:lpstr>Programa 15</vt:lpstr>
      <vt:lpstr>Hoja2</vt:lpstr>
      <vt:lpstr>'Instructivo de llenado-Formato'!Área_de_impresión</vt:lpstr>
      <vt:lpstr>'Programa 15'!Área_de_impresión</vt:lpstr>
      <vt:lpstr>'Programa 15'!finalidad</vt:lpstr>
      <vt:lpstr>'Programa 15'!funcion1</vt:lpstr>
      <vt:lpstr>'Programa 15'!funcion2</vt:lpstr>
      <vt:lpstr>'Programa 15'!funcion3</vt:lpstr>
      <vt:lpstr>'Programa 15'!funcion4</vt:lpstr>
      <vt:lpstr>'Programa 15'!Rfinalidad</vt:lpstr>
      <vt:lpstr>'Programa 15'!Rfuncion1</vt:lpstr>
      <vt:lpstr>'Programa 15'!Rfuncion3</vt:lpstr>
      <vt:lpstr>'Programa 15'!Títulos_a_imprimir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2021-12-17T18:35:19Z</cp:lastPrinted>
  <dcterms:created xsi:type="dcterms:W3CDTF">2012-07-03T15:10:24Z</dcterms:created>
  <dcterms:modified xsi:type="dcterms:W3CDTF">2022-04-28T16:48:36Z</dcterms:modified>
</cp:coreProperties>
</file>