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1\"/>
    </mc:Choice>
  </mc:AlternateContent>
  <xr:revisionPtr revIDLastSave="0" documentId="13_ncr:1_{EF958856-07F1-4E65-B10E-3FE1639BDACE}" xr6:coauthVersionLast="46" xr6:coauthVersionMax="46" xr10:uidLastSave="{00000000-0000-0000-0000-000000000000}"/>
  <bookViews>
    <workbookView xWindow="-120" yWindow="-120" windowWidth="29040" windowHeight="15840" tabRatio="805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Alumbrado Público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3">'Alumbrado Público'!$A$1:$W$381</definedName>
    <definedName name="_xlnm.Print_Area" localSheetId="1">'Instructivo de llenado-Formato'!$A$1:$V$91</definedName>
    <definedName name="finalidad" localSheetId="3">'Alumbrado Público'!$A$258:$A$261</definedName>
    <definedName name="finalidad" localSheetId="1">'Instructivo de llenado-Formato'!#REF!</definedName>
    <definedName name="finalidad">#REF!</definedName>
    <definedName name="funcion1" localSheetId="3">'Alumbrado Público'!$A$265:$A$272</definedName>
    <definedName name="funcion1" localSheetId="1">'Instructivo de llenado-Formato'!#REF!</definedName>
    <definedName name="funcion1">#REF!</definedName>
    <definedName name="funcion2" localSheetId="3">'Alumbrado Público'!$A$273:$A$279</definedName>
    <definedName name="funcion2" localSheetId="1">'Instructivo de llenado-Formato'!#REF!</definedName>
    <definedName name="funcion2">#REF!</definedName>
    <definedName name="funcion3" localSheetId="3">'Alumbrado Público'!$A$280:$A$288</definedName>
    <definedName name="funcion3" localSheetId="1">'Instructivo de llenado-Formato'!#REF!</definedName>
    <definedName name="funcion3">#REF!</definedName>
    <definedName name="funcion4" localSheetId="3">'Alumbrado Público'!$A$289:$A$292</definedName>
    <definedName name="funcion4" localSheetId="1">'Instructivo de llenado-Formato'!#REF!</definedName>
    <definedName name="funcion4">#REF!</definedName>
    <definedName name="Rfinalidad" localSheetId="3">'Alumbrado Público'!$A$258:$B$261</definedName>
    <definedName name="Rfinalidad" localSheetId="1">'Instructivo de llenado-Formato'!#REF!</definedName>
    <definedName name="Rfinalidad">#REF!</definedName>
    <definedName name="Rfuncion1" localSheetId="3">'Alumbrado Público'!$A$265:$B$272</definedName>
    <definedName name="Rfuncion1" localSheetId="1">'Instructivo de llenado-Formato'!#REF!</definedName>
    <definedName name="Rfuncion1">#REF!</definedName>
    <definedName name="Rfuncion3" localSheetId="3">'Alumbrado Público'!$A$280:$B$288</definedName>
    <definedName name="Rfuncion3" localSheetId="1">'Instructivo de llenado-Formato'!#REF!</definedName>
    <definedName name="Rfuncion3">#REF!</definedName>
    <definedName name="_xlnm.Print_Titles" localSheetId="3">'Alumbrado Público'!$1:$10</definedName>
    <definedName name="_xlnm.Print_Titles" localSheetId="1">'Instructivo de llenado-Formato'!#REF!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26" i="57" l="1"/>
  <c r="V224" i="57"/>
  <c r="V222" i="57"/>
  <c r="V173" i="57"/>
  <c r="U173" i="57"/>
  <c r="E173" i="57"/>
  <c r="C173" i="57"/>
  <c r="W172" i="57"/>
  <c r="V172" i="57"/>
  <c r="E172" i="57"/>
  <c r="C172" i="57"/>
  <c r="V168" i="57"/>
  <c r="U168" i="57"/>
  <c r="V167" i="57"/>
  <c r="W167" i="57" l="1"/>
  <c r="W175" i="57" s="1"/>
  <c r="E202" i="57"/>
  <c r="C202" i="57"/>
  <c r="E201" i="57"/>
  <c r="C201" i="57"/>
  <c r="E144" i="57"/>
  <c r="C144" i="57"/>
  <c r="E143" i="57"/>
  <c r="C143" i="57"/>
  <c r="E115" i="57"/>
  <c r="C115" i="57"/>
  <c r="E114" i="57"/>
  <c r="C114" i="57"/>
  <c r="V202" i="57"/>
  <c r="V201" i="57"/>
  <c r="V197" i="57"/>
  <c r="V196" i="57"/>
  <c r="V144" i="57"/>
  <c r="V143" i="57"/>
  <c r="V139" i="57"/>
  <c r="V138" i="57"/>
  <c r="V115" i="57"/>
  <c r="V114" i="57"/>
  <c r="V110" i="57"/>
  <c r="V109" i="57"/>
  <c r="V84" i="57"/>
  <c r="V83" i="57"/>
  <c r="V79" i="57"/>
  <c r="V78" i="57"/>
  <c r="E84" i="57"/>
  <c r="E83" i="57"/>
  <c r="C84" i="57"/>
  <c r="C83" i="57"/>
  <c r="E53" i="57"/>
  <c r="E52" i="57"/>
  <c r="C53" i="57"/>
  <c r="C52" i="57"/>
  <c r="V53" i="57" l="1"/>
  <c r="V52" i="57"/>
  <c r="V48" i="57"/>
  <c r="V47" i="57"/>
  <c r="F3" i="57"/>
  <c r="W47" i="57" l="1"/>
  <c r="W196" i="57"/>
  <c r="W138" i="57" l="1"/>
  <c r="W109" i="57"/>
  <c r="W78" i="57"/>
  <c r="W52" i="57"/>
  <c r="W55" i="57" l="1"/>
  <c r="V227" i="57"/>
  <c r="W226" i="57" s="1"/>
  <c r="V225" i="57"/>
  <c r="W224" i="57" s="1"/>
  <c r="V223" i="57"/>
  <c r="W222" i="57" s="1"/>
  <c r="V221" i="57"/>
  <c r="V220" i="57"/>
  <c r="V219" i="57"/>
  <c r="V218" i="57"/>
  <c r="V217" i="57"/>
  <c r="V216" i="57"/>
  <c r="V215" i="57"/>
  <c r="V214" i="57"/>
  <c r="V213" i="57"/>
  <c r="V212" i="57"/>
  <c r="U202" i="57"/>
  <c r="W201" i="57"/>
  <c r="U197" i="57"/>
  <c r="U144" i="57"/>
  <c r="W143" i="57"/>
  <c r="U139" i="57"/>
  <c r="U115" i="57"/>
  <c r="W114" i="57"/>
  <c r="U110" i="57"/>
  <c r="U84" i="57"/>
  <c r="U79" i="57"/>
  <c r="U53" i="57"/>
  <c r="U48" i="57"/>
  <c r="W218" i="57" l="1"/>
  <c r="W212" i="57"/>
  <c r="W220" i="57"/>
  <c r="W214" i="57"/>
  <c r="W216" i="57"/>
  <c r="W83" i="57"/>
  <c r="W86" i="57" s="1"/>
  <c r="W204" i="57"/>
  <c r="W146" i="57"/>
  <c r="W117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<sst xmlns="http://schemas.openxmlformats.org/spreadsheetml/2006/main" count="2486" uniqueCount="1123">
  <si>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</si>
  <si>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</si>
  <si>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</si>
  <si>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</si>
  <si>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</si>
  <si>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</si>
  <si>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</si>
  <si>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</si>
  <si>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</si>
  <si>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</si>
  <si>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</si>
  <si>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</si>
  <si>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</si>
  <si>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</si>
  <si>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</si>
  <si>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</si>
  <si>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</si>
  <si>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</si>
  <si>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</si>
  <si>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</si>
  <si>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</si>
  <si>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</si>
  <si>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</si>
  <si>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</si>
  <si>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</si>
  <si>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</si>
  <si>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</si>
  <si>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</si>
  <si>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</si>
  <si>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</si>
  <si>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</si>
  <si>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</si>
  <si>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</si>
  <si>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</si>
  <si>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</si>
  <si>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</si>
  <si>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</si>
  <si>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</si>
  <si>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</si>
  <si>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</si>
  <si>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</si>
  <si>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</si>
  <si>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</si>
  <si>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</si>
  <si>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</si>
  <si>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</si>
  <si>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</si>
  <si>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</si>
  <si>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</si>
  <si>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</si>
  <si>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</si>
  <si>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</si>
  <si>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</si>
  <si>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</si>
  <si>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</si>
  <si>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</si>
  <si>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</si>
  <si>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</si>
  <si>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</si>
  <si>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</si>
  <si>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</si>
  <si>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</si>
  <si>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</si>
  <si>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</si>
  <si>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</si>
  <si>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</si>
  <si>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</si>
  <si>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</si>
  <si>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</si>
  <si>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</si>
  <si>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</si>
  <si>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</si>
  <si>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</si>
  <si>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</si>
  <si>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</si>
  <si>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</si>
  <si>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</si>
  <si>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</si>
  <si>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</si>
  <si>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</si>
  <si>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</si>
  <si>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</si>
  <si>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</si>
  <si>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</si>
  <si>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</si>
  <si>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</si>
  <si>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</si>
  <si>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</si>
  <si>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</si>
  <si>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</si>
  <si>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</si>
  <si>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</si>
  <si>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</si>
  <si>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</si>
  <si>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</si>
  <si>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</si>
  <si>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</si>
  <si>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</si>
  <si>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</si>
  <si>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</si>
  <si>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</si>
  <si>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</si>
  <si>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</si>
  <si>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</si>
  <si>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</si>
  <si>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</si>
  <si>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</si>
  <si>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</si>
  <si>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</si>
  <si>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</si>
  <si>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</si>
  <si>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</si>
  <si>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</si>
  <si>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</si>
  <si>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</si>
  <si>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</si>
  <si>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</si>
  <si>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</si>
  <si>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</si>
  <si>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</si>
  <si>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</si>
  <si>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</si>
  <si>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</si>
  <si>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</si>
  <si>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</si>
  <si>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</si>
  <si>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</si>
  <si>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</si>
  <si>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</si>
  <si>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</si>
  <si>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</si>
  <si>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</si>
  <si>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</si>
  <si>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</si>
  <si>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</si>
  <si>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</si>
  <si>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</si>
  <si>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</si>
  <si>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</si>
  <si>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</si>
  <si>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</si>
  <si>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</si>
  <si>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</si>
  <si>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</si>
  <si>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</si>
  <si>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</si>
  <si>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</si>
  <si>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</si>
  <si>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</si>
  <si>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</si>
  <si>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</si>
  <si>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</si>
  <si>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</si>
  <si>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</si>
  <si>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</si>
  <si>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</si>
  <si>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</si>
  <si>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</si>
  <si>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</si>
  <si>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</si>
  <si>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</si>
  <si>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</si>
  <si>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</si>
  <si>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</si>
  <si>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</si>
  <si>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</si>
  <si>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</si>
  <si>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</si>
  <si>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</si>
  <si>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</si>
  <si>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</si>
  <si>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</si>
  <si>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</si>
  <si>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</si>
  <si>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</si>
  <si>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</si>
  <si>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</si>
  <si>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</si>
  <si>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</si>
  <si>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</si>
  <si>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</si>
  <si>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</si>
  <si>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</si>
  <si>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</si>
  <si>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</si>
  <si>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</si>
  <si>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</si>
  <si>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</si>
  <si>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</si>
  <si>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</si>
  <si>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</si>
  <si>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</si>
  <si>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</si>
  <si>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</si>
  <si>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</si>
  <si>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</si>
  <si>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</si>
  <si>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</si>
  <si>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</si>
  <si>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</si>
  <si>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</si>
  <si>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</si>
  <si>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</si>
  <si>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</si>
  <si>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</si>
  <si>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</si>
  <si>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</si>
  <si>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</si>
  <si>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</si>
  <si>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</si>
  <si>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</si>
  <si>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</si>
  <si>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</si>
  <si>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</si>
  <si>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</si>
  <si>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</si>
  <si>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</si>
  <si>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</si>
  <si>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</si>
  <si>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</si>
  <si>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</si>
  <si>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</si>
  <si>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</si>
  <si>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</si>
  <si>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</si>
  <si>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</si>
  <si>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</si>
  <si>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</si>
  <si>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</si>
  <si>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</si>
  <si>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</si>
  <si>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</si>
  <si>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</si>
  <si>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</si>
  <si>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</si>
  <si>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</si>
  <si>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</si>
  <si>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</si>
  <si>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</si>
  <si>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</si>
  <si>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</si>
  <si>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</si>
  <si>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</si>
  <si>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</si>
  <si>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</si>
  <si>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</si>
  <si>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</si>
  <si>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</si>
  <si>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</si>
  <si>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</si>
  <si>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</si>
  <si>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</si>
  <si>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</si>
  <si>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</si>
  <si>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</si>
  <si>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</si>
  <si>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</si>
  <si>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</si>
  <si>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</si>
  <si>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</si>
  <si>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</si>
  <si>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</si>
  <si>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</si>
  <si>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</si>
  <si>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</si>
  <si>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</si>
  <si>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</si>
  <si>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</si>
  <si>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</si>
  <si>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</si>
  <si>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</si>
  <si>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</si>
  <si>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</si>
  <si>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</si>
  <si>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</si>
  <si>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</si>
  <si>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</si>
  <si>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</si>
  <si>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</si>
  <si>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</si>
  <si>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</si>
  <si>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</si>
  <si>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</si>
  <si>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</si>
  <si>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</si>
  <si>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</si>
  <si>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</si>
  <si>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</si>
  <si>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</si>
  <si>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</si>
  <si>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</si>
  <si>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</si>
  <si>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</si>
  <si>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</si>
  <si>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</si>
  <si>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</si>
  <si>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</si>
  <si>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</si>
  <si>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</si>
  <si>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</si>
  <si>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</si>
  <si>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</si>
  <si>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</si>
  <si>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</si>
  <si>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</si>
  <si>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</si>
  <si>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</si>
  <si>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</si>
  <si>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</si>
  <si>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</si>
  <si>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</si>
  <si>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</si>
  <si>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</si>
  <si>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</si>
  <si>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</si>
  <si>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</si>
  <si>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</si>
  <si>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</si>
  <si>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</si>
  <si>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</si>
  <si>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</si>
  <si>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</si>
  <si>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</si>
  <si>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</si>
  <si>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</si>
  <si>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</si>
  <si>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</si>
  <si>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</si>
  <si>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</si>
  <si>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</si>
  <si>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</si>
  <si>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</si>
  <si>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</si>
  <si>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</si>
  <si>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</si>
  <si>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</si>
  <si>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</si>
  <si>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</si>
  <si>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</si>
  <si>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</si>
  <si>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</si>
  <si>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</si>
  <si>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</si>
  <si>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</si>
  <si>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</si>
  <si>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</si>
  <si>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</si>
  <si>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</si>
  <si>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</si>
  <si>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</si>
  <si>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</si>
  <si>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</si>
  <si>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</si>
  <si>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</si>
  <si>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</si>
  <si>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</si>
  <si>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</si>
  <si>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</si>
  <si>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</si>
  <si>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</si>
  <si>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</si>
  <si>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</si>
  <si>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</si>
  <si>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</si>
  <si>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</si>
  <si>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</si>
  <si>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</si>
  <si>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</si>
  <si>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</si>
  <si>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</si>
  <si>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</si>
  <si>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</si>
  <si>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</si>
  <si>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</si>
  <si>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</si>
  <si>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</si>
  <si>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</si>
  <si>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</si>
  <si>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</si>
  <si>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</si>
  <si>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</si>
  <si>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</si>
  <si>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</si>
  <si>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</si>
  <si>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</si>
  <si>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</si>
  <si>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</si>
  <si>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</si>
  <si>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</si>
  <si>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</si>
  <si>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</si>
  <si>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</si>
  <si>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</si>
  <si>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</si>
  <si>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</si>
  <si>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</si>
  <si>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</si>
  <si>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</si>
  <si>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</si>
  <si>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</si>
  <si>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</si>
  <si>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</si>
  <si>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</si>
  <si>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</si>
  <si>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</si>
  <si>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</si>
  <si>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</si>
  <si>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</si>
  <si>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</si>
  <si>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</si>
  <si>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</si>
  <si>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</si>
  <si>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</si>
  <si>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</si>
  <si>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</si>
  <si>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</si>
  <si>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</si>
  <si>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</si>
  <si>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</si>
  <si>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</si>
  <si>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</si>
  <si>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</si>
  <si>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</si>
  <si>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</si>
  <si>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</si>
  <si>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</si>
  <si>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</si>
  <si>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</si>
  <si>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</si>
  <si>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</si>
  <si>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</si>
  <si>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</si>
  <si>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</si>
  <si>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</si>
  <si>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</si>
  <si>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</si>
  <si>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</si>
  <si>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</si>
  <si>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</si>
  <si>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</si>
  <si>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</si>
  <si>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</si>
  <si>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</si>
  <si>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</si>
  <si>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</si>
  <si>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</si>
  <si>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</si>
  <si>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</si>
  <si>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</si>
  <si>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</si>
  <si>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</si>
  <si>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</si>
  <si>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</si>
  <si>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</si>
  <si>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</si>
  <si>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</si>
  <si>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</si>
  <si>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</si>
  <si>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</si>
  <si>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</si>
  <si>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</si>
  <si>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</si>
  <si>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</si>
  <si>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</si>
  <si>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</si>
  <si>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</si>
  <si>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</si>
  <si>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</si>
  <si>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</si>
  <si>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</si>
  <si>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</si>
  <si>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</si>
  <si>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</si>
  <si>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</si>
  <si>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</si>
  <si>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</si>
  <si>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</si>
  <si>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</si>
  <si>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</si>
  <si>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</si>
  <si>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</si>
  <si>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</si>
  <si>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</si>
  <si>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</si>
  <si>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</si>
  <si>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</si>
  <si>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</si>
  <si>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</si>
  <si>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</si>
  <si>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</si>
  <si>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</si>
  <si>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</si>
  <si>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</si>
  <si>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</si>
  <si>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</si>
  <si>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</si>
  <si>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</si>
  <si>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</si>
  <si>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</si>
  <si>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</si>
  <si>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</si>
  <si>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</si>
  <si>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</si>
  <si>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</si>
  <si>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</si>
  <si>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</si>
  <si>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</si>
  <si>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</si>
  <si>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</si>
  <si>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</si>
  <si>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</si>
  <si>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</si>
  <si>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</si>
  <si>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</si>
  <si>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</si>
  <si>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</si>
  <si>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</si>
  <si>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</si>
  <si>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</si>
  <si>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</si>
  <si>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</si>
  <si>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</si>
  <si>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</si>
  <si>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</si>
  <si>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</si>
  <si>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</si>
  <si>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</si>
  <si>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</si>
  <si>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</si>
  <si>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</si>
  <si>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</si>
  <si>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</si>
  <si>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</si>
  <si>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</si>
  <si>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</si>
  <si>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</si>
  <si>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</si>
  <si>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</si>
  <si>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</si>
  <si>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</si>
  <si>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</si>
  <si>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</si>
  <si>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</si>
  <si>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</si>
  <si>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</si>
  <si>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</si>
  <si>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</si>
  <si>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</si>
  <si>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</si>
  <si>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</si>
  <si>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</si>
  <si>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</si>
  <si>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</si>
  <si>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</si>
  <si>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</si>
  <si>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</si>
  <si>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</si>
  <si>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</si>
  <si>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</si>
  <si>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</si>
  <si>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</si>
  <si>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</si>
  <si>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</si>
  <si>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</si>
  <si>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</si>
  <si>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</si>
  <si>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</si>
  <si>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</si>
  <si>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</si>
  <si>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</si>
  <si>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</si>
  <si>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</si>
  <si>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</si>
  <si>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</si>
  <si>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</si>
  <si>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</si>
  <si>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</si>
  <si>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</si>
  <si>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</si>
  <si>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</si>
  <si>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</si>
  <si>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</si>
  <si>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</si>
  <si>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</si>
  <si>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</si>
  <si>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</si>
  <si>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</si>
  <si>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</si>
  <si>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</si>
  <si>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</si>
  <si>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</si>
  <si>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</si>
  <si>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</si>
  <si>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</si>
  <si>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</si>
  <si>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</si>
  <si>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</si>
  <si>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</si>
  <si>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</si>
  <si>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</si>
  <si>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</si>
  <si>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</si>
  <si>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</si>
  <si>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</si>
  <si>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</si>
  <si>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</si>
  <si>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</si>
  <si>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</si>
  <si>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</si>
  <si>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</si>
  <si>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</si>
  <si>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</si>
  <si>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</si>
  <si>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</si>
  <si>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</si>
  <si>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</si>
  <si>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</si>
  <si>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</si>
  <si>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</si>
  <si>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</si>
  <si>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</si>
  <si>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</si>
  <si>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</si>
  <si>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</si>
  <si>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</si>
  <si>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</si>
  <si>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</si>
  <si>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</si>
  <si>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</si>
  <si>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</si>
  <si>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</si>
  <si>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</si>
  <si>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</si>
  <si>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</si>
  <si>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</si>
  <si>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</si>
  <si>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</si>
  <si>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</si>
  <si>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</si>
  <si>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</si>
  <si>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</si>
  <si>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</si>
  <si>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</si>
  <si>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</si>
  <si>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</si>
  <si>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</si>
  <si>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</si>
  <si>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</si>
  <si>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</si>
  <si>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</si>
  <si>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</si>
  <si>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</si>
  <si>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</si>
  <si>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</si>
  <si>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</si>
  <si>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</si>
  <si>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</si>
  <si>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</si>
  <si>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</si>
  <si>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</si>
  <si>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</si>
  <si>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</si>
  <si>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</si>
  <si>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</si>
  <si>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</si>
  <si>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</si>
  <si>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</si>
  <si>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</si>
  <si>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</si>
  <si>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</si>
  <si>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</si>
  <si>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</si>
  <si>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</si>
  <si>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</si>
  <si>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</si>
  <si>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</si>
  <si>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</si>
  <si>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</si>
  <si>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</si>
  <si>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</si>
  <si>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</si>
  <si>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</si>
  <si>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</si>
  <si>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</si>
  <si>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</si>
  <si>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</si>
  <si>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</si>
  <si>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</si>
  <si>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</si>
  <si>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</si>
  <si>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</si>
  <si>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</si>
  <si>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</si>
  <si>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</si>
  <si>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</si>
  <si>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</si>
  <si>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</si>
  <si>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</si>
  <si>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</si>
  <si>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</si>
  <si>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</si>
  <si>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</si>
  <si>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</si>
  <si>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</si>
  <si>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</si>
  <si>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</si>
  <si>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</si>
  <si>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</si>
  <si>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</si>
  <si>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</si>
  <si>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</si>
  <si>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</si>
  <si>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</si>
  <si>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</si>
  <si>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</si>
  <si>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</si>
  <si>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</si>
  <si>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</si>
  <si>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</si>
  <si>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</si>
  <si>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</si>
  <si>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</si>
  <si>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</si>
  <si>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</si>
  <si>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</si>
  <si>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</si>
  <si>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</si>
  <si>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</si>
  <si>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</si>
  <si>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</si>
  <si>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</si>
  <si>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</si>
  <si>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</si>
  <si>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</si>
  <si>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</si>
  <si>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</si>
  <si>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</si>
  <si>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</si>
  <si>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</si>
  <si>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</si>
  <si>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</si>
  <si>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</si>
  <si>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</si>
  <si>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</si>
  <si>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</si>
  <si>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</si>
  <si>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</si>
  <si>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</si>
  <si>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</si>
  <si>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</si>
  <si>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</si>
  <si>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</si>
  <si>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</si>
  <si>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</si>
  <si>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</si>
  <si>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</si>
  <si>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</si>
  <si>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</si>
  <si>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</si>
  <si>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</si>
  <si>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</si>
  <si>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</si>
  <si>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</si>
  <si>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</si>
  <si>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</si>
  <si>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</si>
  <si>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</si>
  <si>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</si>
  <si>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</si>
  <si>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</si>
  <si>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</si>
  <si>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</si>
  <si>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</si>
  <si>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</si>
  <si>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</si>
  <si>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</si>
  <si>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</si>
  <si>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</si>
  <si>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</si>
  <si>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</si>
  <si>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</si>
  <si>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</si>
  <si>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</si>
  <si>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</si>
  <si>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</si>
  <si>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</si>
  <si>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</si>
  <si>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</si>
  <si>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</si>
  <si>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</si>
  <si>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</si>
  <si>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</si>
  <si>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</si>
  <si>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</si>
  <si>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</si>
  <si>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</si>
  <si>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</si>
  <si>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</si>
  <si>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</si>
  <si>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</si>
  <si>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</si>
  <si>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</si>
  <si>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</si>
  <si>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</si>
  <si>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</si>
  <si>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</si>
  <si>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</si>
  <si>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</si>
  <si>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</si>
  <si>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</si>
  <si>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</si>
  <si>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</si>
  <si>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</si>
  <si>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</si>
  <si>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</si>
  <si>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</si>
  <si>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</si>
  <si>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</si>
  <si>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</si>
  <si>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</si>
  <si>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</si>
  <si>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</si>
  <si>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</si>
  <si>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</si>
  <si>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</si>
  <si>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</si>
  <si>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</si>
  <si>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</si>
  <si>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</si>
  <si>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</si>
  <si>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</si>
  <si>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</si>
  <si>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</si>
  <si>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</si>
  <si>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</si>
  <si>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</si>
  <si>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</si>
  <si>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</si>
  <si>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</si>
  <si>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</si>
  <si>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</si>
  <si>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</si>
  <si>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</si>
  <si>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</si>
  <si>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</si>
  <si>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</si>
  <si>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</si>
  <si>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</si>
  <si>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</si>
  <si>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</si>
  <si>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</si>
  <si>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</si>
  <si>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</si>
  <si>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</si>
  <si>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</si>
  <si>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</si>
  <si>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</si>
  <si>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</si>
  <si>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</si>
  <si>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</si>
  <si>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</si>
  <si>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</si>
  <si>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</si>
  <si>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</si>
  <si>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</si>
  <si>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</si>
  <si>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</si>
  <si>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</si>
  <si>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</si>
  <si>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</si>
  <si>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</si>
  <si>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</si>
  <si>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</si>
  <si>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</si>
  <si>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</si>
  <si>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</si>
  <si>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</si>
  <si>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</si>
  <si>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</si>
  <si>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</si>
  <si>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</si>
  <si>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</si>
  <si>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</si>
  <si>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</si>
  <si>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</si>
  <si>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</si>
  <si>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</si>
  <si>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</si>
  <si>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</si>
  <si>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</si>
  <si>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</si>
  <si>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</si>
  <si>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</si>
  <si>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</si>
  <si>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</si>
  <si>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</si>
  <si>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</si>
  <si>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</si>
  <si>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</si>
  <si>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</si>
  <si>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</si>
  <si>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</si>
  <si>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</si>
  <si>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</si>
  <si>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</si>
  <si>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</si>
  <si>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</si>
  <si>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</si>
  <si>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</si>
  <si>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</si>
  <si>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</si>
  <si>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</si>
  <si>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</si>
  <si>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</si>
  <si>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</si>
  <si>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</si>
  <si>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</si>
  <si>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</si>
  <si>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</si>
  <si>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</si>
  <si>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</si>
  <si>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</si>
  <si>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</si>
  <si>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</si>
  <si>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</si>
  <si>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</si>
  <si>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</si>
  <si>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</si>
  <si>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</si>
  <si>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</si>
  <si>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</si>
  <si>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</si>
  <si>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</si>
  <si>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</si>
  <si>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</si>
  <si>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</si>
  <si>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</si>
  <si>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</si>
  <si>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</si>
  <si>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</si>
  <si>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</si>
  <si>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</si>
  <si>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</si>
  <si>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</si>
  <si>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</si>
  <si>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</si>
  <si>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</si>
  <si>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</si>
  <si>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</si>
  <si>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</si>
  <si>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</si>
  <si>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</si>
  <si>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</si>
  <si>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</si>
  <si>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</si>
  <si>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</si>
  <si>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</si>
  <si>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</si>
  <si>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</si>
  <si>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</si>
  <si>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</si>
  <si>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</si>
  <si>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</si>
  <si>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</si>
  <si>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</si>
  <si>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</si>
  <si>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</si>
  <si>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</si>
  <si>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</si>
  <si>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</si>
  <si>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</si>
  <si>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</si>
  <si>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</si>
  <si>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</si>
  <si>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</si>
  <si>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</si>
  <si>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</si>
  <si>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</si>
  <si>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</si>
  <si>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</si>
  <si>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</si>
  <si>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</si>
  <si>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</si>
  <si>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</si>
  <si>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</si>
  <si>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</si>
  <si>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</si>
  <si>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</si>
  <si>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</si>
  <si>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</si>
  <si>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</si>
  <si>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</si>
  <si>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</si>
  <si>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</si>
  <si>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</si>
  <si>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</si>
  <si>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</si>
  <si>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</si>
  <si>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</si>
  <si>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</si>
  <si>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</si>
  <si>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</si>
  <si>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</si>
  <si>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</si>
  <si>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</si>
  <si>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</si>
  <si>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</si>
  <si>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</si>
  <si>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</si>
  <si>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</si>
  <si>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</si>
  <si>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</si>
  <si>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</si>
  <si>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</si>
  <si>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</si>
  <si>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</si>
  <si>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</si>
  <si>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</si>
  <si>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</si>
  <si>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</si>
  <si>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</si>
  <si>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</si>
  <si>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</si>
  <si>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</si>
  <si>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</si>
  <si>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</si>
  <si>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</si>
  <si>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</si>
  <si>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</si>
  <si>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</si>
  <si>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</si>
  <si>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</si>
  <si>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</si>
  <si>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</si>
  <si>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</si>
  <si>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</si>
  <si>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</si>
  <si>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</si>
  <si>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</si>
  <si>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</si>
  <si>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</si>
  <si>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</si>
  <si>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</si>
  <si>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</si>
  <si>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</si>
  <si>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</si>
  <si>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</si>
  <si>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</si>
  <si>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</si>
  <si>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</si>
  <si>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</si>
  <si>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>Contribuir a la mejora de la red de alumbrado público mediante el mantenimiento de luminarias</t>
  </si>
  <si>
    <t xml:space="preserve">Variación porcentual de mantenimientos brindados </t>
  </si>
  <si>
    <t>((Mantenimientos 2021/Mantenimientos 2020)-1)*100</t>
  </si>
  <si>
    <t>Gestión</t>
  </si>
  <si>
    <t>Eficacia</t>
  </si>
  <si>
    <t>Variación Porcentual</t>
  </si>
  <si>
    <t>Ascendente</t>
  </si>
  <si>
    <t xml:space="preserve">Semestral </t>
  </si>
  <si>
    <t>El municipio de Cuautlancingo cuenta con luminarias de tecnología LED</t>
  </si>
  <si>
    <t>Variación porcentual de luminarias LED</t>
  </si>
  <si>
    <t>((Luminarias LED 2021/Luminarias LED 2020)-1)*100</t>
  </si>
  <si>
    <t>Colocación de luminarias LED aumentada</t>
  </si>
  <si>
    <t>Variación porcentual de luminarias LED instaladas</t>
  </si>
  <si>
    <t>((Lumininaria LED instaladas 2021/Luminarias LED instaladas 2020)-1)*100</t>
  </si>
  <si>
    <t>Calidad</t>
  </si>
  <si>
    <t>Servicio de alumbrado público mejorado</t>
  </si>
  <si>
    <t>Índice de mejora del servicio por actividad</t>
  </si>
  <si>
    <t>(Atención a luminarias/Actividades de mejora)*100</t>
  </si>
  <si>
    <t>Porcentaje</t>
  </si>
  <si>
    <t>Solicitudes de mantenimiento de luminarias atendidas</t>
  </si>
  <si>
    <t>Porcentaje de atención de solicitudes atendidas</t>
  </si>
  <si>
    <t>(Solicitudes atendidas/Solicitudes recibidas)*100</t>
  </si>
  <si>
    <t>Instalar 1000 nuevas luminarias LED</t>
  </si>
  <si>
    <t>Realizar 48 rondines nocturnos en vialidades primarias (Bajo demanda)</t>
  </si>
  <si>
    <t>Firmar 1 convenio para realizar la gestión de recursos a nivel estatal, federal o de la iniciativa privada</t>
  </si>
  <si>
    <t xml:space="preserve">Alumbrado Público </t>
  </si>
  <si>
    <t>Dirección de Alumbrado Público</t>
  </si>
  <si>
    <t>Incrementar la cobertura en la energía eléctrica y de alumbrado público a través de la gestión eficaz de programas ante instancias correspondientes, participación con la población y con un programa de mantenimiento continuo</t>
  </si>
  <si>
    <t>Mejorar el servicio de alumbrado público en el municipio</t>
  </si>
  <si>
    <t>Estratégico</t>
  </si>
  <si>
    <t>Anual</t>
  </si>
  <si>
    <t>Mantenimientos 2020</t>
  </si>
  <si>
    <t>Mantenimientos 2021</t>
  </si>
  <si>
    <t>Mantenimientos</t>
  </si>
  <si>
    <t>Luminarias LED 2020</t>
  </si>
  <si>
    <t>Luminarias LED 2021</t>
  </si>
  <si>
    <t>Luminarias LED</t>
  </si>
  <si>
    <t>Luminarias</t>
  </si>
  <si>
    <t>Semestral</t>
  </si>
  <si>
    <t>Luminarias LED instaladas 2021</t>
  </si>
  <si>
    <t>Lumininaria LED instaladas 2020</t>
  </si>
  <si>
    <t>Actividades de mejora</t>
  </si>
  <si>
    <t>Atención de luminarias</t>
  </si>
  <si>
    <t>Solicitudes recibidas</t>
  </si>
  <si>
    <t>Solicitudes atendidas</t>
  </si>
  <si>
    <t>Solicitudes</t>
  </si>
  <si>
    <t>C. MARÍA GUADALUPE DANIEL HERNÁNDEZ</t>
  </si>
  <si>
    <t>C. JOSÉ MARÍA MEZA PÉREZ</t>
  </si>
  <si>
    <t>C. GERARDO MACORRA TRUJILLO</t>
  </si>
  <si>
    <t>TITULAR DEL ÓRGANO INTERNO DE CONTROL</t>
  </si>
  <si>
    <t>C. HÉCTOR HERNÁNDEZ ARMAS</t>
  </si>
  <si>
    <t>COORDINADOR DEL SISTEMA DE EVALUACIÓN AL DESEMPEÑO</t>
  </si>
  <si>
    <t>Rondines</t>
  </si>
  <si>
    <t>Convenio</t>
  </si>
  <si>
    <t>Sistema</t>
  </si>
  <si>
    <t>Mantener 1 sistema de atención rápida a solicitudes ciudadanas para la reparación de luminarias</t>
  </si>
  <si>
    <t xml:space="preserve">COMPONENTE 4
RESUMEN NARRATIVO </t>
  </si>
  <si>
    <t>Materiales de operación entregados</t>
  </si>
  <si>
    <t>Porcentaje de cumplimiento de materiales de operación entregados</t>
  </si>
  <si>
    <t>(Materiales de operación entregados/Materiales de operación programados)*100</t>
  </si>
  <si>
    <t>Materiales de operación programados</t>
  </si>
  <si>
    <t>Entregar 9 requisiciones de materiales de operación a las Unidades Administrativas del Programa Presupuestario (Bajo Demanda)</t>
  </si>
  <si>
    <t>Requisiciones</t>
  </si>
  <si>
    <t>C4</t>
  </si>
  <si>
    <t>Atenciones</t>
  </si>
  <si>
    <t>Actividades</t>
  </si>
  <si>
    <t>Atender 761 solicitudes de la ciudadanía (Bajo demanda)</t>
  </si>
  <si>
    <t>Regular</t>
  </si>
  <si>
    <t>Reasignar 200 luminarias (Bajo demanda)</t>
  </si>
  <si>
    <t>Realizar 3, 600 mantenimientos de luminarias (Bajo Demanda)</t>
  </si>
  <si>
    <t>Monto Específico</t>
  </si>
  <si>
    <t>RECURSOS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</si>
</sst>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27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115698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115698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115698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115698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207</xdr:row>
      <xdr:rowOff>144273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191898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191898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163323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163323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163323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163323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115698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115698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115698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144273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144273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144273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144273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144273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144273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163323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163323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144273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144273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144273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144273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144273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144273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144273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144273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144273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144273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144273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144273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182373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182373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144273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144273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144273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144273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144273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144273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144273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144273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182373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182373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207</xdr:row>
      <xdr:rowOff>153798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182373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182373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172848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207</xdr:row>
      <xdr:rowOff>0</xdr:rowOff>
    </xdr:from>
    <xdr:to>
      <xdr:col>13</xdr:col>
      <xdr:colOff>104775</xdr:colOff>
      <xdr:row>207</xdr:row>
      <xdr:rowOff>153798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201423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76200</xdr:colOff>
      <xdr:row>207</xdr:row>
      <xdr:rowOff>153798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76200</xdr:colOff>
      <xdr:row>207</xdr:row>
      <xdr:rowOff>153798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49852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49852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207</xdr:row>
      <xdr:rowOff>0</xdr:rowOff>
    </xdr:from>
    <xdr:to>
      <xdr:col>4</xdr:col>
      <xdr:colOff>523875</xdr:colOff>
      <xdr:row>207</xdr:row>
      <xdr:rowOff>201423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153798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76200</xdr:colOff>
      <xdr:row>207</xdr:row>
      <xdr:rowOff>153798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182373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153798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153798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153798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76200</xdr:colOff>
      <xdr:row>207</xdr:row>
      <xdr:rowOff>172848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163323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182376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48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48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9526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9526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209551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209551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46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85725</xdr:colOff>
      <xdr:row>46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85725</xdr:colOff>
      <xdr:row>46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33</xdr:row>
      <xdr:rowOff>428625</xdr:rowOff>
    </xdr:from>
    <xdr:to>
      <xdr:col>0</xdr:col>
      <xdr:colOff>400050</xdr:colOff>
      <xdr:row>35</xdr:row>
      <xdr:rowOff>102705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85725</xdr:colOff>
      <xdr:row>44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85725</xdr:colOff>
      <xdr:row>44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51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51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51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115698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207</xdr:row>
      <xdr:rowOff>115698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207</xdr:row>
      <xdr:rowOff>115698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115698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207</xdr:row>
      <xdr:rowOff>115698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115698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115698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115698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172851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49852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49852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207</xdr:row>
      <xdr:rowOff>0</xdr:rowOff>
    </xdr:from>
    <xdr:to>
      <xdr:col>8</xdr:col>
      <xdr:colOff>85725</xdr:colOff>
      <xdr:row>207</xdr:row>
      <xdr:rowOff>153798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211</xdr:row>
      <xdr:rowOff>59377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85725</xdr:colOff>
      <xdr:row>210</xdr:row>
      <xdr:rowOff>38962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85725</xdr:colOff>
      <xdr:row>210</xdr:row>
      <xdr:rowOff>38962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85725</xdr:colOff>
      <xdr:row>210</xdr:row>
      <xdr:rowOff>38962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153798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89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89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89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89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89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583826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583826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100292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100292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440951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440951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440951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440951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84</xdr:row>
      <xdr:rowOff>428625</xdr:rowOff>
    </xdr:from>
    <xdr:to>
      <xdr:col>0</xdr:col>
      <xdr:colOff>400050</xdr:colOff>
      <xdr:row>85</xdr:row>
      <xdr:rowOff>155761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104774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93</xdr:row>
      <xdr:rowOff>104774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89</xdr:row>
      <xdr:rowOff>0</xdr:rowOff>
    </xdr:from>
    <xdr:to>
      <xdr:col>3</xdr:col>
      <xdr:colOff>135420</xdr:colOff>
      <xdr:row>91</xdr:row>
      <xdr:rowOff>440951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85725</xdr:colOff>
      <xdr:row>91</xdr:row>
      <xdr:rowOff>440951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85725</xdr:colOff>
      <xdr:row>91</xdr:row>
      <xdr:rowOff>440951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440951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85725</xdr:colOff>
      <xdr:row>91</xdr:row>
      <xdr:rowOff>440951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85725</xdr:colOff>
      <xdr:row>89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84</xdr:row>
      <xdr:rowOff>428625</xdr:rowOff>
    </xdr:from>
    <xdr:to>
      <xdr:col>0</xdr:col>
      <xdr:colOff>400050</xdr:colOff>
      <xdr:row>85</xdr:row>
      <xdr:rowOff>155761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161254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161254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151728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151728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151729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151729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163496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163496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159573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207</xdr:row>
      <xdr:rowOff>0</xdr:rowOff>
    </xdr:from>
    <xdr:to>
      <xdr:col>0</xdr:col>
      <xdr:colOff>400050</xdr:colOff>
      <xdr:row>207</xdr:row>
      <xdr:rowOff>159573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29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60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75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87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115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115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91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106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144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144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120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202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178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199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207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33</xdr:row>
      <xdr:rowOff>428625</xdr:rowOff>
    </xdr:from>
    <xdr:to>
      <xdr:col>0</xdr:col>
      <xdr:colOff>400050</xdr:colOff>
      <xdr:row>35</xdr:row>
      <xdr:rowOff>102705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44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44</xdr:row>
      <xdr:rowOff>47625</xdr:rowOff>
    </xdr:from>
    <xdr:to>
      <xdr:col>2</xdr:col>
      <xdr:colOff>676275</xdr:colOff>
      <xdr:row>47</xdr:row>
      <xdr:rowOff>57151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9526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209551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47</xdr:row>
      <xdr:rowOff>209551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46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46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44</xdr:row>
      <xdr:rowOff>0</xdr:rowOff>
    </xdr:from>
    <xdr:to>
      <xdr:col>2</xdr:col>
      <xdr:colOff>1000125</xdr:colOff>
      <xdr:row>46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52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51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49</xdr:row>
      <xdr:rowOff>0</xdr:rowOff>
    </xdr:from>
    <xdr:to>
      <xdr:col>2</xdr:col>
      <xdr:colOff>1000125</xdr:colOff>
      <xdr:row>51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80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64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75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76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80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106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106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95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106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106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106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111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111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135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135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124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135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135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136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135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140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140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193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182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193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193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193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198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198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207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207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207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207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207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207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207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207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207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207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81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112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141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199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207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207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5</xdr:row>
      <xdr:rowOff>3210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0</xdr:col>
      <xdr:colOff>314325</xdr:colOff>
      <xdr:row>173</xdr:row>
      <xdr:rowOff>428625</xdr:rowOff>
    </xdr:from>
    <xdr:ext cx="85725" cy="156322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006A8928-7166-4281-850F-4FCA8F5F83CD}"/>
            </a:ext>
          </a:extLst>
        </xdr:cNvPr>
        <xdr:cNvSpPr txBox="1">
          <a:spLocks noChangeArrowheads="1"/>
        </xdr:cNvSpPr>
      </xdr:nvSpPr>
      <xdr:spPr bwMode="auto">
        <a:xfrm>
          <a:off x="314325" y="41694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173</xdr:row>
      <xdr:rowOff>428625</xdr:rowOff>
    </xdr:from>
    <xdr:ext cx="85725" cy="15632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C12EEE56-91B1-44C3-88B0-3689EAABB284}"/>
            </a:ext>
          </a:extLst>
        </xdr:cNvPr>
        <xdr:cNvSpPr txBox="1">
          <a:spLocks noChangeArrowheads="1"/>
        </xdr:cNvSpPr>
      </xdr:nvSpPr>
      <xdr:spPr bwMode="auto">
        <a:xfrm>
          <a:off x="314325" y="41694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428625</xdr:rowOff>
    </xdr:from>
    <xdr:ext cx="85725" cy="150329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C18D5A07-81AF-4B3D-B8D9-107758DFFDED}"/>
            </a:ext>
          </a:extLst>
        </xdr:cNvPr>
        <xdr:cNvSpPr txBox="1">
          <a:spLocks noChangeArrowheads="1"/>
        </xdr:cNvSpPr>
      </xdr:nvSpPr>
      <xdr:spPr bwMode="auto">
        <a:xfrm>
          <a:off x="314325" y="36315069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77240DD9-D5DD-4CB4-9B3A-0984BFBEB3C9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852D25B6-832B-437D-8C39-31B61BD9C3E0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A557E57A-1C48-4484-AB70-B88414B9C258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D9179A71-0B27-4B9A-A36E-0CA8F6CA81AB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59C12891-E0EF-4468-A891-88BDC54443F8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E0F5BD6C-0112-447B-8BED-5831F1B0FC4D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17E64552-E28D-4E2C-9E34-2C9573D66CC4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9E08BAC1-F869-4EE9-8DB9-12B85D21F694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7838B50F-A1E4-4A06-B16B-D9116E8C8819}"/>
            </a:ext>
          </a:extLst>
        </xdr:cNvPr>
        <xdr:cNvSpPr txBox="1">
          <a:spLocks noChangeArrowheads="1"/>
        </xdr:cNvSpPr>
      </xdr:nvSpPr>
      <xdr:spPr bwMode="auto">
        <a:xfrm>
          <a:off x="2602606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3FAE0181-D8C6-453A-93B7-E2B1A1C24AC7}"/>
            </a:ext>
          </a:extLst>
        </xdr:cNvPr>
        <xdr:cNvSpPr txBox="1">
          <a:spLocks noChangeArrowheads="1"/>
        </xdr:cNvSpPr>
      </xdr:nvSpPr>
      <xdr:spPr bwMode="auto">
        <a:xfrm>
          <a:off x="2602606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0A5C677E-86E6-4683-A23D-F28CAFBFA6BE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76B211B1-F78D-4AEC-90EA-41C7E74CE36F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A67D16E6-AFEF-42D6-A849-4199B3703DB8}"/>
            </a:ext>
          </a:extLst>
        </xdr:cNvPr>
        <xdr:cNvSpPr txBox="1">
          <a:spLocks noChangeArrowheads="1"/>
        </xdr:cNvSpPr>
      </xdr:nvSpPr>
      <xdr:spPr bwMode="auto">
        <a:xfrm>
          <a:off x="0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018EB206-8C77-47CD-8268-013F4738FAF8}"/>
            </a:ext>
          </a:extLst>
        </xdr:cNvPr>
        <xdr:cNvSpPr txBox="1">
          <a:spLocks noChangeArrowheads="1"/>
        </xdr:cNvSpPr>
      </xdr:nvSpPr>
      <xdr:spPr bwMode="auto">
        <a:xfrm>
          <a:off x="0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1430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AAA3F383-0658-4EA4-A830-D0324655C73D}"/>
            </a:ext>
          </a:extLst>
        </xdr:cNvPr>
        <xdr:cNvSpPr txBox="1">
          <a:spLocks noChangeArrowheads="1"/>
        </xdr:cNvSpPr>
      </xdr:nvSpPr>
      <xdr:spPr bwMode="auto">
        <a:xfrm>
          <a:off x="4165511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6348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7EAD7981-07C5-43D6-B2A8-D37A7E4D586F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6348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3790CFD6-1F89-4F00-9E60-95D57FF4C626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370305BE-744F-44FE-8810-2E83D9138C30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637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47AD4553-43C8-415C-9BCC-95A510AEE36E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637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D4635743-C9B1-488B-B6D1-22F1E65F7D9A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06C9A7C7-152F-4C82-8E19-A05DD0F8BDA7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C94CF857-FB0C-4F90-B58F-996EB9A07CEA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515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759A0BD6-C115-4995-910C-A9DD6FC59010}"/>
            </a:ext>
          </a:extLst>
        </xdr:cNvPr>
        <xdr:cNvSpPr txBox="1">
          <a:spLocks noChangeArrowheads="1"/>
        </xdr:cNvSpPr>
      </xdr:nvSpPr>
      <xdr:spPr bwMode="auto">
        <a:xfrm>
          <a:off x="2602606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ED16E98E-0D13-4422-8715-E5B83D7AE184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5153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77778E47-F31A-4FBC-B246-15A4331116F1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5153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6796DAA5-E032-4352-B197-799F75D56D3B}"/>
            </a:ext>
          </a:extLst>
        </xdr:cNvPr>
        <xdr:cNvSpPr txBox="1">
          <a:spLocks noChangeArrowheads="1"/>
        </xdr:cNvSpPr>
      </xdr:nvSpPr>
      <xdr:spPr bwMode="auto">
        <a:xfrm>
          <a:off x="0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5153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C0C53222-7E83-4054-9E58-C1FD06148DD8}"/>
            </a:ext>
          </a:extLst>
        </xdr:cNvPr>
        <xdr:cNvSpPr txBox="1">
          <a:spLocks noChangeArrowheads="1"/>
        </xdr:cNvSpPr>
      </xdr:nvSpPr>
      <xdr:spPr bwMode="auto">
        <a:xfrm>
          <a:off x="0" y="3901896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8E678F44-B84C-40F7-B4E2-636FCDD44E87}"/>
            </a:ext>
          </a:extLst>
        </xdr:cNvPr>
        <xdr:cNvSpPr txBox="1">
          <a:spLocks noChangeArrowheads="1"/>
        </xdr:cNvSpPr>
      </xdr:nvSpPr>
      <xdr:spPr bwMode="auto">
        <a:xfrm>
          <a:off x="314325" y="371864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23840190-B8EE-4656-9EA2-2D7AB504D4F9}"/>
            </a:ext>
          </a:extLst>
        </xdr:cNvPr>
        <xdr:cNvSpPr txBox="1">
          <a:spLocks noChangeArrowheads="1"/>
        </xdr:cNvSpPr>
      </xdr:nvSpPr>
      <xdr:spPr bwMode="auto">
        <a:xfrm>
          <a:off x="4165511" y="3901896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2DFC0E08-09F2-41C1-95A7-192B971831B7}"/>
            </a:ext>
          </a:extLst>
        </xdr:cNvPr>
        <xdr:cNvSpPr txBox="1">
          <a:spLocks noChangeArrowheads="1"/>
        </xdr:cNvSpPr>
      </xdr:nvSpPr>
      <xdr:spPr bwMode="auto">
        <a:xfrm>
          <a:off x="4165511" y="3901896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6B9B56BE-1D2A-4F2A-AFC0-1D8D52050560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1416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051025BA-1C7D-4BCA-BE59-94C415740C20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1416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4298D24B-EA33-4461-8E7C-59768D4E270C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7DB16954-AC20-4993-AE4A-7E043C929AF6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A329E67B-8356-4082-9346-203A0DEB5B2C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170</xdr:row>
      <xdr:rowOff>66675</xdr:rowOff>
    </xdr:from>
    <xdr:ext cx="85725" cy="676836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8BBB3866-850F-4A79-BBCC-A3B502681AF5}"/>
            </a:ext>
          </a:extLst>
        </xdr:cNvPr>
        <xdr:cNvSpPr txBox="1">
          <a:spLocks noChangeArrowheads="1"/>
        </xdr:cNvSpPr>
      </xdr:nvSpPr>
      <xdr:spPr bwMode="auto">
        <a:xfrm>
          <a:off x="3280356" y="40702203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836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4D6E0407-D171-4599-B9A2-97CD8E98DC18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0072C8B1-1925-4AE9-939A-24F6FE28D9CF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836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C109B161-1494-4C79-8ECA-C542367094B5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6836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D2DD7A3A-C4FE-4713-8A82-420DB044449F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6836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745AC16D-ABAF-4D30-AB83-0041D966EE51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CA0920CC-6A06-4DCD-9E97-B342DACAD79F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5EF7998E-3B8A-4F12-91B0-BA664C85F645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CFBCCEEF-1EAC-4251-891A-A2B4B4DD2C3A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69C3B266-A943-40D1-9618-A07D5FDD7EF5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69EDF400-A799-4740-B3C7-ED89418DEAE1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092A62D9-F868-4C3F-A9D8-79EA6DDA205C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830E3DCF-2009-4BB9-AA56-1A6F0112BF99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915E341A-BEBA-40AE-9DB2-91336C954321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C262B42A-2730-4DEB-B3AF-85952E7D144E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96608D06-FF7D-4F82-BF7F-72E912BAE652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D3E1721A-F541-43D0-A6F5-E1FA2429C0FD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16695273-E821-409E-A238-EC5475B7946C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EAF99601-6952-4E1C-977C-4D33DAFB99F1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A4E806A6-2838-4EA2-8D6C-46A5057F5144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61F4D9AB-D5BC-4998-90B9-FB80F799509C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732FEA8D-D6B1-48EC-B82C-2C9A49C79D57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5C5836FB-03B6-47E8-B611-79A05FEF922B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0BC9D013-3532-4260-A938-4349C80827B4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2C37F94A-84D4-4717-BE0B-27E8218670F4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ACF45003-B7F1-4DF8-A2FB-925D2FAC923F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6AEA55AC-6060-4A29-A386-DD925C838FEA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234A3DD7-3836-496E-B5ED-C24B5E624DA4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3CADCE75-7ED4-4460-A9CB-C2C0D9F17778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95138A7-EC80-4002-B4B1-64530203B539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3EB5A869-57A1-4C69-9BEA-ABB012195E76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56B9DBD4-C73E-4CC6-A4B8-77AB1DF3B0FE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8D27D84C-2C89-4F1A-B3E7-CF52AC95B506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FC6707C2-DE19-48D8-9125-01C6C691A5B8}"/>
            </a:ext>
          </a:extLst>
        </xdr:cNvPr>
        <xdr:cNvSpPr txBox="1">
          <a:spLocks noChangeArrowheads="1"/>
        </xdr:cNvSpPr>
      </xdr:nvSpPr>
      <xdr:spPr bwMode="auto">
        <a:xfrm>
          <a:off x="2602606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11430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FB6B0DB9-5DBD-4FCC-A50B-7932600A3ABC}"/>
            </a:ext>
          </a:extLst>
        </xdr:cNvPr>
        <xdr:cNvSpPr txBox="1">
          <a:spLocks noChangeArrowheads="1"/>
        </xdr:cNvSpPr>
      </xdr:nvSpPr>
      <xdr:spPr bwMode="auto">
        <a:xfrm>
          <a:off x="2602606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BE501885-520F-410A-B665-CF6C710D81CD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8B14C7A8-8620-42EF-8D80-39BC9B5A5130}"/>
            </a:ext>
          </a:extLst>
        </xdr:cNvPr>
        <xdr:cNvSpPr txBox="1">
          <a:spLocks noChangeArrowheads="1"/>
        </xdr:cNvSpPr>
      </xdr:nvSpPr>
      <xdr:spPr bwMode="auto">
        <a:xfrm>
          <a:off x="1214102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8B1C18C4-C99E-42BF-B31D-247C39C569C3}"/>
            </a:ext>
          </a:extLst>
        </xdr:cNvPr>
        <xdr:cNvSpPr txBox="1">
          <a:spLocks noChangeArrowheads="1"/>
        </xdr:cNvSpPr>
      </xdr:nvSpPr>
      <xdr:spPr bwMode="auto">
        <a:xfrm>
          <a:off x="0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11430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374D7E7C-F961-46FF-B7B9-6FB6ED5E7C27}"/>
            </a:ext>
          </a:extLst>
        </xdr:cNvPr>
        <xdr:cNvSpPr txBox="1">
          <a:spLocks noChangeArrowheads="1"/>
        </xdr:cNvSpPr>
      </xdr:nvSpPr>
      <xdr:spPr bwMode="auto">
        <a:xfrm>
          <a:off x="0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14300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2F4F188C-3526-4B02-8E2B-194359513DB5}"/>
            </a:ext>
          </a:extLst>
        </xdr:cNvPr>
        <xdr:cNvSpPr txBox="1">
          <a:spLocks noChangeArrowheads="1"/>
        </xdr:cNvSpPr>
      </xdr:nvSpPr>
      <xdr:spPr bwMode="auto">
        <a:xfrm>
          <a:off x="4165511" y="4021294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B1720560-4DD7-4619-8D0E-236E382B3B31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E3A5E7E4-3644-42AD-AF1E-0DAD86187743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3DFA82BC-6B98-4168-AD5E-B2B5641564B0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CE6E85C6-3DE7-482C-8AAD-EB62BE28BD00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94F71143-03BF-49CB-B99D-FDDC9025D26E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A56DFF62-82F4-4C5C-ABC5-3EE087F6885C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B6B264D3-FD83-421C-A645-180312F52423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F50946D3-B9C9-4F0E-AAC6-634A8E2260C1}"/>
            </a:ext>
          </a:extLst>
        </xdr:cNvPr>
        <xdr:cNvSpPr txBox="1">
          <a:spLocks noChangeArrowheads="1"/>
        </xdr:cNvSpPr>
      </xdr:nvSpPr>
      <xdr:spPr bwMode="auto">
        <a:xfrm>
          <a:off x="2602606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50601E0B-CB3E-4F40-B2BF-3F1B26DC9FF8}"/>
            </a:ext>
          </a:extLst>
        </xdr:cNvPr>
        <xdr:cNvSpPr txBox="1">
          <a:spLocks noChangeArrowheads="1"/>
        </xdr:cNvSpPr>
      </xdr:nvSpPr>
      <xdr:spPr bwMode="auto">
        <a:xfrm>
          <a:off x="2602606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FED5BACA-CE35-4E0D-B512-36149F52F72A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FAB5A21D-102E-487E-844C-77BEE98F91E5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6274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71E6FDAB-9CF4-4F57-B24F-7246DAF390A4}"/>
            </a:ext>
          </a:extLst>
        </xdr:cNvPr>
        <xdr:cNvSpPr txBox="1">
          <a:spLocks noChangeArrowheads="1"/>
        </xdr:cNvSpPr>
      </xdr:nvSpPr>
      <xdr:spPr bwMode="auto">
        <a:xfrm>
          <a:off x="0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164</xdr:row>
      <xdr:rowOff>0</xdr:rowOff>
    </xdr:from>
    <xdr:ext cx="85725" cy="676274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1B0484B7-DC66-4835-9AB0-3BF78AEF62DA}"/>
            </a:ext>
          </a:extLst>
        </xdr:cNvPr>
        <xdr:cNvSpPr txBox="1">
          <a:spLocks noChangeArrowheads="1"/>
        </xdr:cNvSpPr>
      </xdr:nvSpPr>
      <xdr:spPr bwMode="auto">
        <a:xfrm>
          <a:off x="0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C3A730CC-9275-4862-9696-3CE9F772E16F}"/>
            </a:ext>
          </a:extLst>
        </xdr:cNvPr>
        <xdr:cNvSpPr txBox="1">
          <a:spLocks noChangeArrowheads="1"/>
        </xdr:cNvSpPr>
      </xdr:nvSpPr>
      <xdr:spPr bwMode="auto">
        <a:xfrm>
          <a:off x="314325" y="371864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0D487C9B-80D9-413F-8E58-19B81D94E3FA}"/>
            </a:ext>
          </a:extLst>
        </xdr:cNvPr>
        <xdr:cNvSpPr txBox="1">
          <a:spLocks noChangeArrowheads="1"/>
        </xdr:cNvSpPr>
      </xdr:nvSpPr>
      <xdr:spPr bwMode="auto">
        <a:xfrm>
          <a:off x="4165511" y="3901896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85725" cy="152400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656AC6B0-4F01-48C6-8B7E-E91C876CD11A}"/>
            </a:ext>
          </a:extLst>
        </xdr:cNvPr>
        <xdr:cNvSpPr txBox="1">
          <a:spLocks noChangeArrowheads="1"/>
        </xdr:cNvSpPr>
      </xdr:nvSpPr>
      <xdr:spPr bwMode="auto">
        <a:xfrm>
          <a:off x="4165511" y="3901896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888E9A81-18AB-41BF-99E0-62A9BBFD1A77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4218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12C0F299-50C5-423C-8F6A-D648BFD87B54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24218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8B7AB832-27E6-442E-8F29-5565D24924B8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3F31745A-3F09-4FA0-B16D-7011A12FBD6E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BC240156-2901-4322-8A19-AC2CD1AFE14B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7957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866AD269-4414-4D7F-8B18-339510FFCB9B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7957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2BDBE40F-8FE6-4922-BD66-09CD977576FB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7F8B960D-30B8-4574-BCFC-CCCF877DFDA1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7957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AA87BCA1-67F8-4989-B197-7C85B0389F3B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7957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0FD97545-D8F9-433B-A83A-2255526A07E8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7957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508017C4-5D98-4241-B027-B586083D25AD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A47657A6-1F2B-4A22-BFB6-E534A7B6D451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55414FFC-C2A7-4ACC-AA38-F33B3B3B47A5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CF385AD6-080E-487A-B503-136C447DCA75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2984900E-4F9A-4891-9033-80292B2A9563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3D7507DA-5A4A-48EE-9B81-05DBAB02C080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6348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C5977601-391C-4535-8F18-A0ADDCC24F05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56599CB8-943A-4976-9E97-9D820DC98796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BAC1013A-33F7-463C-8F16-96C9E1176E11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6373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70C57279-5B46-42AD-BD53-A7C83E24CB66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0FEEB459-C3BB-4D82-B901-9ADCED972522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FC7E4B63-B1D2-4730-BB7D-EBA1D1A690B3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468D8F91-6450-487E-82CE-3E73118F1AC2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5153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CB56503A-3832-46F9-AE7C-37A98F923578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03A55ADD-1110-444F-B169-BF65DE37DEFD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5153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F91F3C6D-E9FE-48BD-A840-4AB465CC1BBA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2B22B6A2-6947-4183-A028-CB8353E71497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675153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4938649F-9EBD-4B6E-8A2B-8D5F31D76560}"/>
            </a:ext>
          </a:extLst>
        </xdr:cNvPr>
        <xdr:cNvSpPr txBox="1">
          <a:spLocks noChangeArrowheads="1"/>
        </xdr:cNvSpPr>
      </xdr:nvSpPr>
      <xdr:spPr bwMode="auto">
        <a:xfrm>
          <a:off x="0" y="40434296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954425C2-DF52-4C9A-9D4B-ACB7FBCE07ED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52400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003FBB68-558D-4505-B90A-D00BDF7F9C7F}"/>
            </a:ext>
          </a:extLst>
        </xdr:cNvPr>
        <xdr:cNvSpPr txBox="1">
          <a:spLocks noChangeArrowheads="1"/>
        </xdr:cNvSpPr>
      </xdr:nvSpPr>
      <xdr:spPr bwMode="auto">
        <a:xfrm>
          <a:off x="4165511" y="404342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153</xdr:row>
      <xdr:rowOff>428625</xdr:rowOff>
    </xdr:from>
    <xdr:ext cx="85725" cy="150329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868D014F-3D84-4FB4-856B-88839FF3EF7B}"/>
            </a:ext>
          </a:extLst>
        </xdr:cNvPr>
        <xdr:cNvSpPr txBox="1">
          <a:spLocks noChangeArrowheads="1"/>
        </xdr:cNvSpPr>
      </xdr:nvSpPr>
      <xdr:spPr bwMode="auto">
        <a:xfrm>
          <a:off x="314325" y="371864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F6216D12-B019-4C65-8143-7F3EA253B289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14300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F2B99A09-6045-4700-BA2F-FFD12CD852D5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164</xdr:row>
      <xdr:rowOff>47625</xdr:rowOff>
    </xdr:from>
    <xdr:ext cx="85725" cy="819150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5FA65345-20AE-4EB9-A277-68C9535F3121}"/>
            </a:ext>
          </a:extLst>
        </xdr:cNvPr>
        <xdr:cNvSpPr txBox="1">
          <a:spLocks noChangeArrowheads="1"/>
        </xdr:cNvSpPr>
      </xdr:nvSpPr>
      <xdr:spPr bwMode="auto">
        <a:xfrm>
          <a:off x="1804652" y="3906658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819150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C2C3BEF6-0851-4011-896B-1C144207C01A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2A3E3494-9B4F-48B4-9175-AF812204E336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81F99B47-5446-4E8F-B261-B74989B833C9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1019175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8D569A02-B955-4F55-B764-CEC6C7A62561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2567CAED-0510-4EB7-911F-018C08BF495F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4B7B776B-DAAA-4657-A2FD-25AE731508DA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BE95AC4B-483E-42DD-9150-5955FEBB7BE4}"/>
            </a:ext>
          </a:extLst>
        </xdr:cNvPr>
        <xdr:cNvSpPr txBox="1">
          <a:spLocks noChangeArrowheads="1"/>
        </xdr:cNvSpPr>
      </xdr:nvSpPr>
      <xdr:spPr bwMode="auto">
        <a:xfrm>
          <a:off x="2602606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164</xdr:row>
      <xdr:rowOff>0</xdr:rowOff>
    </xdr:from>
    <xdr:ext cx="85725" cy="676274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8A3D3680-E8B7-4A06-A0C5-C0249E2C4C86}"/>
            </a:ext>
          </a:extLst>
        </xdr:cNvPr>
        <xdr:cNvSpPr txBox="1">
          <a:spLocks noChangeArrowheads="1"/>
        </xdr:cNvSpPr>
      </xdr:nvSpPr>
      <xdr:spPr bwMode="auto">
        <a:xfrm>
          <a:off x="2602606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164</xdr:row>
      <xdr:rowOff>0</xdr:rowOff>
    </xdr:from>
    <xdr:ext cx="85725" cy="676274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34BEDE18-7BE0-4E30-937C-53D13155414D}"/>
            </a:ext>
          </a:extLst>
        </xdr:cNvPr>
        <xdr:cNvSpPr txBox="1">
          <a:spLocks noChangeArrowheads="1"/>
        </xdr:cNvSpPr>
      </xdr:nvSpPr>
      <xdr:spPr bwMode="auto">
        <a:xfrm>
          <a:off x="12141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164</xdr:row>
      <xdr:rowOff>0</xdr:rowOff>
    </xdr:from>
    <xdr:ext cx="85725" cy="676274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1C29C638-5751-4DB5-B4B0-F2444972E444}"/>
            </a:ext>
          </a:extLst>
        </xdr:cNvPr>
        <xdr:cNvSpPr txBox="1">
          <a:spLocks noChangeArrowheads="1"/>
        </xdr:cNvSpPr>
      </xdr:nvSpPr>
      <xdr:spPr bwMode="auto">
        <a:xfrm>
          <a:off x="2128502" y="3901896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92132594-6A32-4FDF-A468-C758D1829179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80BB543B-F985-456D-9FB7-96F7A339F793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169</xdr:row>
      <xdr:rowOff>47625</xdr:rowOff>
    </xdr:from>
    <xdr:ext cx="85725" cy="819150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530DB71A-13FB-4DA6-A926-A906D8461CA5}"/>
            </a:ext>
          </a:extLst>
        </xdr:cNvPr>
        <xdr:cNvSpPr txBox="1">
          <a:spLocks noChangeArrowheads="1"/>
        </xdr:cNvSpPr>
      </xdr:nvSpPr>
      <xdr:spPr bwMode="auto">
        <a:xfrm>
          <a:off x="1804652" y="4048192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819150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F2150FBC-BC89-4425-BF2D-5FAAA474FD00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3F2578A0-B10A-4BEB-9839-665C81367707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9175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85CE95A8-7225-4B7A-9D71-45BA52366568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019175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2CD14DDB-9C1D-446E-BE77-8E72034C21D9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6F07C38F-D568-4170-A7C9-0D62037783ED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5BB7007C-05CA-48FC-83B0-0C99A78A6CC7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27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28129131-6030-41DF-8915-7D4145D6458B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67627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BADB093B-7AE7-4F78-881A-8EC2CFEB099C}"/>
            </a:ext>
          </a:extLst>
        </xdr:cNvPr>
        <xdr:cNvSpPr txBox="1">
          <a:spLocks noChangeArrowheads="1"/>
        </xdr:cNvSpPr>
      </xdr:nvSpPr>
      <xdr:spPr bwMode="auto">
        <a:xfrm>
          <a:off x="2602606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67627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A34833C9-8CF8-4109-9812-5F00381FE738}"/>
            </a:ext>
          </a:extLst>
        </xdr:cNvPr>
        <xdr:cNvSpPr txBox="1">
          <a:spLocks noChangeArrowheads="1"/>
        </xdr:cNvSpPr>
      </xdr:nvSpPr>
      <xdr:spPr bwMode="auto">
        <a:xfrm>
          <a:off x="1214102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169</xdr:row>
      <xdr:rowOff>0</xdr:rowOff>
    </xdr:from>
    <xdr:ext cx="85725" cy="67627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F07F3B47-7FE8-4268-9E67-7C298ABB14E5}"/>
            </a:ext>
          </a:extLst>
        </xdr:cNvPr>
        <xdr:cNvSpPr txBox="1">
          <a:spLocks noChangeArrowheads="1"/>
        </xdr:cNvSpPr>
      </xdr:nvSpPr>
      <xdr:spPr bwMode="auto">
        <a:xfrm>
          <a:off x="2128502" y="40434296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170</xdr:row>
      <xdr:rowOff>85725</xdr:rowOff>
    </xdr:from>
    <xdr:ext cx="85725" cy="676274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F1AC9824-789E-4B7D-BBB5-55DB5CFC2B5B}"/>
            </a:ext>
          </a:extLst>
        </xdr:cNvPr>
        <xdr:cNvSpPr txBox="1">
          <a:spLocks noChangeArrowheads="1"/>
        </xdr:cNvSpPr>
      </xdr:nvSpPr>
      <xdr:spPr bwMode="auto">
        <a:xfrm>
          <a:off x="2195177" y="4072125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1017</v>
      </c>
      <c r="B1" s="117" t="s">
        <v>1018</v>
      </c>
      <c r="C1" s="117" t="s">
        <v>1019</v>
      </c>
    </row>
    <row r="2" spans="1:3" ht="16.5" customHeight="1">
      <c r="A2" s="119">
        <v>1</v>
      </c>
      <c r="B2" s="120" t="s">
        <v>342</v>
      </c>
      <c r="C2" s="121" t="s">
        <v>343</v>
      </c>
    </row>
    <row r="3" spans="1:3" ht="16.5" customHeight="1">
      <c r="A3" s="119">
        <v>2</v>
      </c>
      <c r="B3" s="120" t="s">
        <v>344</v>
      </c>
      <c r="C3" s="121" t="s">
        <v>345</v>
      </c>
    </row>
    <row r="4" spans="1:3" ht="29.25" customHeight="1">
      <c r="A4" s="119">
        <v>3</v>
      </c>
      <c r="B4" s="120" t="s">
        <v>346</v>
      </c>
      <c r="C4" s="121" t="s">
        <v>347</v>
      </c>
    </row>
    <row r="5" spans="1:3" ht="16.5" customHeight="1">
      <c r="A5" s="119">
        <v>4</v>
      </c>
      <c r="B5" s="120" t="s">
        <v>348</v>
      </c>
      <c r="C5" s="121" t="s">
        <v>349</v>
      </c>
    </row>
    <row r="6" spans="1:3" ht="29.25" customHeight="1">
      <c r="A6" s="119">
        <v>5</v>
      </c>
      <c r="B6" s="120" t="s">
        <v>350</v>
      </c>
      <c r="C6" s="121" t="s">
        <v>351</v>
      </c>
    </row>
    <row r="7" spans="1:3" ht="29.25" customHeight="1">
      <c r="A7" s="119">
        <v>6</v>
      </c>
      <c r="B7" s="120" t="s">
        <v>352</v>
      </c>
      <c r="C7" s="121" t="s">
        <v>353</v>
      </c>
    </row>
    <row r="8" spans="1:3" ht="29.25" customHeight="1">
      <c r="A8" s="119">
        <v>7</v>
      </c>
      <c r="B8" s="120" t="s">
        <v>830</v>
      </c>
      <c r="C8" s="121" t="s">
        <v>354</v>
      </c>
    </row>
    <row r="9" spans="1:3" ht="29.25" customHeight="1">
      <c r="A9" s="119">
        <v>8</v>
      </c>
      <c r="B9" s="120" t="s">
        <v>355</v>
      </c>
      <c r="C9" s="121" t="s">
        <v>356</v>
      </c>
    </row>
    <row r="10" spans="1:3" ht="29.25" customHeight="1">
      <c r="A10" s="119">
        <v>9</v>
      </c>
      <c r="B10" s="120" t="s">
        <v>357</v>
      </c>
      <c r="C10" s="121" t="s">
        <v>358</v>
      </c>
    </row>
    <row r="11" spans="1:3" ht="29.25" customHeight="1">
      <c r="A11" s="119">
        <v>10</v>
      </c>
      <c r="B11" s="120" t="s">
        <v>359</v>
      </c>
      <c r="C11" s="121" t="s">
        <v>360</v>
      </c>
    </row>
    <row r="12" spans="1:3" ht="28.5" customHeight="1">
      <c r="A12" s="119">
        <v>11</v>
      </c>
      <c r="B12" s="120" t="s">
        <v>831</v>
      </c>
      <c r="C12" s="121" t="s">
        <v>361</v>
      </c>
    </row>
    <row r="13" spans="1:3" ht="29.25" customHeight="1">
      <c r="A13" s="119">
        <v>12</v>
      </c>
      <c r="B13" s="120" t="s">
        <v>362</v>
      </c>
      <c r="C13" s="121" t="s">
        <v>363</v>
      </c>
    </row>
    <row r="14" spans="1:3" ht="29.25" customHeight="1">
      <c r="A14" s="119">
        <v>13</v>
      </c>
      <c r="B14" s="120" t="s">
        <v>364</v>
      </c>
      <c r="C14" s="121" t="s">
        <v>365</v>
      </c>
    </row>
    <row r="15" spans="1:3" ht="29.25" customHeight="1">
      <c r="A15" s="119">
        <v>14</v>
      </c>
      <c r="B15" s="120" t="s">
        <v>366</v>
      </c>
      <c r="C15" s="121" t="s">
        <v>367</v>
      </c>
    </row>
    <row r="16" spans="1:3" ht="39.75" customHeight="1">
      <c r="A16" s="119">
        <v>15</v>
      </c>
      <c r="B16" s="120" t="s">
        <v>368</v>
      </c>
      <c r="C16" s="121" t="s">
        <v>369</v>
      </c>
    </row>
    <row r="17" spans="1:3" ht="29.25" customHeight="1">
      <c r="A17" s="119">
        <v>16</v>
      </c>
      <c r="B17" s="120" t="s">
        <v>370</v>
      </c>
      <c r="C17" s="121" t="s">
        <v>371</v>
      </c>
    </row>
    <row r="18" spans="1:3" ht="29.25" customHeight="1">
      <c r="A18" s="119">
        <v>17</v>
      </c>
      <c r="B18" s="120" t="s">
        <v>372</v>
      </c>
      <c r="C18" s="121" t="s">
        <v>373</v>
      </c>
    </row>
    <row r="19" spans="1:3" ht="29.25" customHeight="1">
      <c r="A19" s="119">
        <v>18</v>
      </c>
      <c r="B19" s="120" t="s">
        <v>374</v>
      </c>
      <c r="C19" s="121" t="s">
        <v>375</v>
      </c>
    </row>
    <row r="20" spans="1:3" ht="29.25" customHeight="1">
      <c r="A20" s="119">
        <v>19</v>
      </c>
      <c r="B20" s="120" t="s">
        <v>376</v>
      </c>
      <c r="C20" s="121" t="s">
        <v>377</v>
      </c>
    </row>
    <row r="21" spans="1:3" ht="29.25" customHeight="1">
      <c r="A21" s="119">
        <v>20</v>
      </c>
      <c r="B21" s="120" t="s">
        <v>378</v>
      </c>
      <c r="C21" s="121" t="s">
        <v>379</v>
      </c>
    </row>
    <row r="22" spans="1:3" ht="29.25" customHeight="1">
      <c r="A22" s="119">
        <v>21</v>
      </c>
      <c r="B22" s="120" t="s">
        <v>380</v>
      </c>
      <c r="C22" s="121" t="s">
        <v>381</v>
      </c>
    </row>
    <row r="23" spans="1:3" ht="29.25" customHeight="1">
      <c r="A23" s="119">
        <v>22</v>
      </c>
      <c r="B23" s="120" t="s">
        <v>832</v>
      </c>
      <c r="C23" s="121" t="s">
        <v>382</v>
      </c>
    </row>
    <row r="24" spans="1:3" ht="16.5" customHeight="1">
      <c r="A24" s="119">
        <v>23</v>
      </c>
      <c r="B24" s="120" t="s">
        <v>383</v>
      </c>
      <c r="C24" s="121" t="s">
        <v>384</v>
      </c>
    </row>
    <row r="25" spans="1:3" ht="16.5" customHeight="1">
      <c r="A25" s="119">
        <v>24</v>
      </c>
      <c r="B25" s="120" t="s">
        <v>385</v>
      </c>
      <c r="C25" s="121" t="s">
        <v>386</v>
      </c>
    </row>
    <row r="26" spans="1:3" ht="16.5" customHeight="1">
      <c r="A26" s="119">
        <v>25</v>
      </c>
      <c r="B26" s="120" t="s">
        <v>387</v>
      </c>
      <c r="C26" s="121" t="s">
        <v>388</v>
      </c>
    </row>
    <row r="27" spans="1:3" ht="16.5" customHeight="1">
      <c r="A27" s="119">
        <v>26</v>
      </c>
      <c r="B27" s="120" t="s">
        <v>389</v>
      </c>
      <c r="C27" s="121" t="s">
        <v>390</v>
      </c>
    </row>
    <row r="28" spans="1:3" ht="16.5" customHeight="1">
      <c r="A28" s="119">
        <v>27</v>
      </c>
      <c r="B28" s="120" t="s">
        <v>391</v>
      </c>
      <c r="C28" s="121" t="s">
        <v>392</v>
      </c>
    </row>
    <row r="29" spans="1:3" ht="16.5" customHeight="1">
      <c r="A29" s="119">
        <v>28</v>
      </c>
      <c r="B29" s="120" t="s">
        <v>393</v>
      </c>
      <c r="C29" s="121" t="s">
        <v>394</v>
      </c>
    </row>
    <row r="30" spans="1:3" ht="16.5" customHeight="1">
      <c r="A30" s="119">
        <v>29</v>
      </c>
      <c r="B30" s="120" t="s">
        <v>395</v>
      </c>
      <c r="C30" s="121" t="s">
        <v>396</v>
      </c>
    </row>
    <row r="31" spans="1:3" ht="16.5" customHeight="1">
      <c r="A31" s="119">
        <v>30</v>
      </c>
      <c r="B31" s="120" t="s">
        <v>397</v>
      </c>
      <c r="C31" s="121" t="s">
        <v>398</v>
      </c>
    </row>
    <row r="32" spans="1:3" ht="16.5" customHeight="1">
      <c r="A32" s="119">
        <v>31</v>
      </c>
      <c r="B32" s="120" t="s">
        <v>399</v>
      </c>
      <c r="C32" s="121" t="s">
        <v>400</v>
      </c>
    </row>
    <row r="33" spans="1:3" ht="16.5" customHeight="1">
      <c r="A33" s="119">
        <v>32</v>
      </c>
      <c r="B33" s="120" t="s">
        <v>401</v>
      </c>
      <c r="C33" s="121" t="s">
        <v>402</v>
      </c>
    </row>
    <row r="34" spans="1:3" ht="16.5" customHeight="1">
      <c r="A34" s="119">
        <v>33</v>
      </c>
      <c r="B34" s="120" t="s">
        <v>403</v>
      </c>
      <c r="C34" s="121" t="s">
        <v>404</v>
      </c>
    </row>
    <row r="35" spans="1:3" ht="16.5" customHeight="1">
      <c r="A35" s="119">
        <v>34</v>
      </c>
      <c r="B35" s="120" t="s">
        <v>833</v>
      </c>
      <c r="C35" s="121" t="s">
        <v>405</v>
      </c>
    </row>
    <row r="36" spans="1:3" ht="16.5" customHeight="1">
      <c r="A36" s="119">
        <v>35</v>
      </c>
      <c r="B36" s="120" t="s">
        <v>406</v>
      </c>
      <c r="C36" s="121" t="s">
        <v>407</v>
      </c>
    </row>
    <row r="37" spans="1:3" ht="16.5" customHeight="1">
      <c r="A37" s="119">
        <v>36</v>
      </c>
      <c r="B37" s="120" t="s">
        <v>408</v>
      </c>
      <c r="C37" s="121" t="s">
        <v>409</v>
      </c>
    </row>
    <row r="38" spans="1:3" ht="29.25" customHeight="1">
      <c r="A38" s="119">
        <v>37</v>
      </c>
      <c r="B38" s="120" t="s">
        <v>410</v>
      </c>
      <c r="C38" s="121" t="s">
        <v>411</v>
      </c>
    </row>
    <row r="39" spans="1:3" ht="29.25" customHeight="1">
      <c r="A39" s="119">
        <v>38</v>
      </c>
      <c r="B39" s="120" t="s">
        <v>412</v>
      </c>
      <c r="C39" s="121" t="s">
        <v>413</v>
      </c>
    </row>
    <row r="40" spans="1:3" ht="29.25" customHeight="1">
      <c r="A40" s="119">
        <v>39</v>
      </c>
      <c r="B40" s="120" t="s">
        <v>414</v>
      </c>
      <c r="C40" s="121" t="s">
        <v>415</v>
      </c>
    </row>
    <row r="41" spans="1:3" ht="29.25" customHeight="1">
      <c r="A41" s="119">
        <v>40</v>
      </c>
      <c r="B41" s="120" t="s">
        <v>416</v>
      </c>
      <c r="C41" s="121" t="s">
        <v>417</v>
      </c>
    </row>
    <row r="42" spans="1:3" ht="29.25" customHeight="1">
      <c r="A42" s="119">
        <v>41</v>
      </c>
      <c r="B42" s="120" t="s">
        <v>418</v>
      </c>
      <c r="C42" s="121" t="s">
        <v>419</v>
      </c>
    </row>
    <row r="43" spans="1:3" ht="29.25" customHeight="1">
      <c r="A43" s="119">
        <v>42</v>
      </c>
      <c r="B43" s="120" t="s">
        <v>420</v>
      </c>
      <c r="C43" s="121" t="s">
        <v>421</v>
      </c>
    </row>
    <row r="44" spans="1:3" ht="16.5" customHeight="1">
      <c r="A44" s="119">
        <v>43</v>
      </c>
      <c r="B44" s="120" t="s">
        <v>422</v>
      </c>
      <c r="C44" s="121" t="s">
        <v>423</v>
      </c>
    </row>
    <row r="45" spans="1:3" ht="16.5" customHeight="1">
      <c r="A45" s="119">
        <v>44</v>
      </c>
      <c r="B45" s="120" t="s">
        <v>424</v>
      </c>
      <c r="C45" s="121" t="s">
        <v>425</v>
      </c>
    </row>
    <row r="46" spans="1:3" ht="29.25" customHeight="1">
      <c r="A46" s="119">
        <v>45</v>
      </c>
      <c r="B46" s="120" t="s">
        <v>426</v>
      </c>
      <c r="C46" s="121" t="s">
        <v>427</v>
      </c>
    </row>
    <row r="47" spans="1:3" ht="29.25" customHeight="1">
      <c r="A47" s="119">
        <v>46</v>
      </c>
      <c r="B47" s="120" t="s">
        <v>428</v>
      </c>
      <c r="C47" s="121" t="s">
        <v>429</v>
      </c>
    </row>
    <row r="48" spans="1:3" ht="16.5" customHeight="1">
      <c r="A48" s="119">
        <v>47</v>
      </c>
      <c r="B48" s="120" t="s">
        <v>430</v>
      </c>
      <c r="C48" s="121" t="s">
        <v>431</v>
      </c>
    </row>
    <row r="49" spans="1:4" ht="29.25" customHeight="1">
      <c r="A49" s="119">
        <v>48</v>
      </c>
      <c r="B49" s="120" t="s">
        <v>432</v>
      </c>
      <c r="C49" s="121" t="s">
        <v>433</v>
      </c>
    </row>
    <row r="50" spans="1:4" ht="29.25" customHeight="1">
      <c r="A50" s="119">
        <v>49</v>
      </c>
      <c r="B50" s="120" t="s">
        <v>434</v>
      </c>
      <c r="C50" s="121" t="s">
        <v>435</v>
      </c>
    </row>
    <row r="51" spans="1:4" ht="29.25" customHeight="1">
      <c r="A51" s="119">
        <v>50</v>
      </c>
      <c r="B51" s="120" t="s">
        <v>436</v>
      </c>
      <c r="C51" s="121" t="s">
        <v>437</v>
      </c>
      <c r="D51" s="118" t="s">
        <v>1020</v>
      </c>
    </row>
    <row r="52" spans="1:4" ht="29.25" customHeight="1">
      <c r="A52" s="119">
        <v>51</v>
      </c>
      <c r="B52" s="120" t="s">
        <v>438</v>
      </c>
      <c r="C52" s="121" t="s">
        <v>439</v>
      </c>
    </row>
    <row r="53" spans="1:4" ht="29.25" customHeight="1">
      <c r="A53" s="119">
        <v>52</v>
      </c>
      <c r="B53" s="120" t="s">
        <v>440</v>
      </c>
      <c r="C53" s="121" t="s">
        <v>441</v>
      </c>
    </row>
    <row r="54" spans="1:4" ht="29.25" customHeight="1">
      <c r="A54" s="119">
        <v>53</v>
      </c>
      <c r="B54" s="120" t="s">
        <v>442</v>
      </c>
      <c r="C54" s="121" t="s">
        <v>443</v>
      </c>
    </row>
    <row r="55" spans="1:4" ht="29.25" customHeight="1">
      <c r="A55" s="119">
        <v>54</v>
      </c>
      <c r="B55" s="120" t="s">
        <v>444</v>
      </c>
      <c r="C55" s="121" t="s">
        <v>445</v>
      </c>
    </row>
    <row r="56" spans="1:4" ht="16.5" customHeight="1">
      <c r="A56" s="119">
        <v>55</v>
      </c>
      <c r="B56" s="120" t="s">
        <v>446</v>
      </c>
      <c r="C56" s="121" t="s">
        <v>447</v>
      </c>
    </row>
    <row r="57" spans="1:4" ht="16.5" customHeight="1">
      <c r="A57" s="119">
        <v>56</v>
      </c>
      <c r="B57" s="120" t="s">
        <v>448</v>
      </c>
      <c r="C57" s="121" t="s">
        <v>449</v>
      </c>
    </row>
    <row r="58" spans="1:4" ht="16.5" customHeight="1">
      <c r="A58" s="119">
        <v>57</v>
      </c>
      <c r="B58" s="120" t="s">
        <v>450</v>
      </c>
      <c r="C58" s="121" t="s">
        <v>451</v>
      </c>
    </row>
    <row r="59" spans="1:4" ht="16.5" customHeight="1">
      <c r="A59" s="119">
        <v>58</v>
      </c>
      <c r="B59" s="120" t="s">
        <v>452</v>
      </c>
      <c r="C59" s="121" t="s">
        <v>453</v>
      </c>
    </row>
    <row r="60" spans="1:4" ht="16.5" customHeight="1">
      <c r="A60" s="119">
        <v>59</v>
      </c>
      <c r="B60" s="120" t="s">
        <v>454</v>
      </c>
      <c r="C60" s="121" t="s">
        <v>455</v>
      </c>
    </row>
    <row r="61" spans="1:4" ht="16.5" customHeight="1">
      <c r="A61" s="119">
        <v>60</v>
      </c>
      <c r="B61" s="120" t="s">
        <v>456</v>
      </c>
      <c r="C61" s="121" t="s">
        <v>457</v>
      </c>
    </row>
    <row r="62" spans="1:4" ht="16.5" customHeight="1">
      <c r="A62" s="119">
        <v>61</v>
      </c>
      <c r="B62" s="120" t="s">
        <v>458</v>
      </c>
      <c r="C62" s="121" t="s">
        <v>459</v>
      </c>
    </row>
    <row r="63" spans="1:4" ht="16.5" customHeight="1">
      <c r="A63" s="119">
        <v>62</v>
      </c>
      <c r="B63" s="120" t="s">
        <v>460</v>
      </c>
      <c r="C63" s="121" t="s">
        <v>461</v>
      </c>
    </row>
    <row r="64" spans="1:4" ht="29.25" customHeight="1">
      <c r="A64" s="119">
        <v>63</v>
      </c>
      <c r="B64" s="120" t="s">
        <v>462</v>
      </c>
      <c r="C64" s="121" t="s">
        <v>463</v>
      </c>
    </row>
    <row r="65" spans="1:3" ht="29.25" customHeight="1">
      <c r="A65" s="119">
        <v>64</v>
      </c>
      <c r="B65" s="120" t="s">
        <v>464</v>
      </c>
      <c r="C65" s="121" t="s">
        <v>465</v>
      </c>
    </row>
    <row r="66" spans="1:3" ht="29.25" customHeight="1">
      <c r="A66" s="119">
        <v>65</v>
      </c>
      <c r="B66" s="120" t="s">
        <v>466</v>
      </c>
      <c r="C66" s="121" t="s">
        <v>467</v>
      </c>
    </row>
    <row r="67" spans="1:3" ht="29.25" customHeight="1">
      <c r="A67" s="119">
        <v>66</v>
      </c>
      <c r="B67" s="120" t="s">
        <v>468</v>
      </c>
      <c r="C67" s="121" t="s">
        <v>469</v>
      </c>
    </row>
    <row r="68" spans="1:3" ht="16.5" customHeight="1">
      <c r="A68" s="119">
        <v>67</v>
      </c>
      <c r="B68" s="120" t="s">
        <v>470</v>
      </c>
      <c r="C68" s="121" t="s">
        <v>471</v>
      </c>
    </row>
    <row r="69" spans="1:3" ht="29.25" customHeight="1">
      <c r="A69" s="119">
        <v>68</v>
      </c>
      <c r="B69" s="120" t="s">
        <v>472</v>
      </c>
      <c r="C69" s="121" t="s">
        <v>473</v>
      </c>
    </row>
    <row r="70" spans="1:3" ht="29.25" customHeight="1">
      <c r="A70" s="119">
        <v>69</v>
      </c>
      <c r="B70" s="120" t="s">
        <v>474</v>
      </c>
      <c r="C70" s="121" t="s">
        <v>475</v>
      </c>
    </row>
    <row r="71" spans="1:3" ht="29.25" customHeight="1">
      <c r="A71" s="119">
        <v>70</v>
      </c>
      <c r="B71" s="120" t="s">
        <v>476</v>
      </c>
      <c r="C71" s="121" t="s">
        <v>477</v>
      </c>
    </row>
    <row r="72" spans="1:3" ht="29.25" customHeight="1">
      <c r="A72" s="119">
        <v>71</v>
      </c>
      <c r="B72" s="120" t="s">
        <v>478</v>
      </c>
      <c r="C72" s="121" t="s">
        <v>479</v>
      </c>
    </row>
    <row r="73" spans="1:3" ht="29.25" customHeight="1">
      <c r="A73" s="119">
        <v>72</v>
      </c>
      <c r="B73" s="120" t="s">
        <v>480</v>
      </c>
      <c r="C73" s="121" t="s">
        <v>481</v>
      </c>
    </row>
    <row r="74" spans="1:3" ht="29.25" customHeight="1">
      <c r="A74" s="119">
        <v>73</v>
      </c>
      <c r="B74" s="120" t="s">
        <v>482</v>
      </c>
      <c r="C74" s="121" t="s">
        <v>483</v>
      </c>
    </row>
    <row r="75" spans="1:3" ht="29.25" customHeight="1">
      <c r="A75" s="119">
        <v>74</v>
      </c>
      <c r="B75" s="120" t="s">
        <v>484</v>
      </c>
      <c r="C75" s="121" t="s">
        <v>485</v>
      </c>
    </row>
    <row r="76" spans="1:3" ht="29.25" customHeight="1">
      <c r="A76" s="119">
        <v>75</v>
      </c>
      <c r="B76" s="120" t="s">
        <v>486</v>
      </c>
      <c r="C76" s="121" t="s">
        <v>487</v>
      </c>
    </row>
    <row r="77" spans="1:3" ht="29.25" customHeight="1">
      <c r="A77" s="119">
        <v>76</v>
      </c>
      <c r="B77" s="120" t="s">
        <v>488</v>
      </c>
      <c r="C77" s="121" t="s">
        <v>489</v>
      </c>
    </row>
    <row r="78" spans="1:3" ht="29.25" customHeight="1">
      <c r="A78" s="119">
        <v>77</v>
      </c>
      <c r="B78" s="120" t="s">
        <v>490</v>
      </c>
      <c r="C78" s="121" t="s">
        <v>491</v>
      </c>
    </row>
    <row r="79" spans="1:3" ht="29.25" customHeight="1">
      <c r="A79" s="119">
        <v>78</v>
      </c>
      <c r="B79" s="120" t="s">
        <v>492</v>
      </c>
      <c r="C79" s="121" t="s">
        <v>493</v>
      </c>
    </row>
    <row r="80" spans="1:3" ht="29.25" customHeight="1">
      <c r="A80" s="119">
        <v>79</v>
      </c>
      <c r="B80" s="120" t="s">
        <v>494</v>
      </c>
      <c r="C80" s="121" t="s">
        <v>495</v>
      </c>
    </row>
    <row r="81" spans="1:3" ht="29.25" customHeight="1">
      <c r="A81" s="119">
        <v>80</v>
      </c>
      <c r="B81" s="120" t="s">
        <v>496</v>
      </c>
      <c r="C81" s="121" t="s">
        <v>497</v>
      </c>
    </row>
    <row r="82" spans="1:3" ht="29.25" customHeight="1">
      <c r="A82" s="119">
        <v>81</v>
      </c>
      <c r="B82" s="120" t="s">
        <v>498</v>
      </c>
      <c r="C82" s="121" t="s">
        <v>499</v>
      </c>
    </row>
    <row r="83" spans="1:3" ht="29.25" customHeight="1">
      <c r="A83" s="119">
        <v>82</v>
      </c>
      <c r="B83" s="120" t="s">
        <v>500</v>
      </c>
      <c r="C83" s="121" t="s">
        <v>501</v>
      </c>
    </row>
    <row r="84" spans="1:3" ht="29.25" customHeight="1">
      <c r="A84" s="119">
        <v>83</v>
      </c>
      <c r="B84" s="120" t="s">
        <v>502</v>
      </c>
      <c r="C84" s="121" t="s">
        <v>503</v>
      </c>
    </row>
    <row r="85" spans="1:3" ht="29.25" customHeight="1">
      <c r="A85" s="119">
        <v>84</v>
      </c>
      <c r="B85" s="120" t="s">
        <v>504</v>
      </c>
      <c r="C85" s="121" t="s">
        <v>505</v>
      </c>
    </row>
    <row r="86" spans="1:3" ht="29.25" customHeight="1">
      <c r="A86" s="119">
        <v>85</v>
      </c>
      <c r="B86" s="120" t="s">
        <v>506</v>
      </c>
      <c r="C86" s="121" t="s">
        <v>507</v>
      </c>
    </row>
    <row r="87" spans="1:3" ht="29.25" customHeight="1">
      <c r="A87" s="119">
        <v>86</v>
      </c>
      <c r="B87" s="120" t="s">
        <v>508</v>
      </c>
      <c r="C87" s="121" t="s">
        <v>509</v>
      </c>
    </row>
    <row r="88" spans="1:3" ht="29.25" customHeight="1">
      <c r="A88" s="119">
        <v>87</v>
      </c>
      <c r="B88" s="120" t="s">
        <v>510</v>
      </c>
      <c r="C88" s="121" t="s">
        <v>511</v>
      </c>
    </row>
    <row r="89" spans="1:3" ht="29.25" customHeight="1">
      <c r="A89" s="119">
        <v>88</v>
      </c>
      <c r="B89" s="120" t="s">
        <v>512</v>
      </c>
      <c r="C89" s="121" t="s">
        <v>513</v>
      </c>
    </row>
    <row r="90" spans="1:3" ht="29.25" customHeight="1">
      <c r="A90" s="119">
        <v>89</v>
      </c>
      <c r="B90" s="120" t="s">
        <v>514</v>
      </c>
      <c r="C90" s="121" t="s">
        <v>515</v>
      </c>
    </row>
    <row r="91" spans="1:3" ht="29.25" customHeight="1">
      <c r="A91" s="119">
        <v>90</v>
      </c>
      <c r="B91" s="120" t="s">
        <v>516</v>
      </c>
      <c r="C91" s="121" t="s">
        <v>517</v>
      </c>
    </row>
    <row r="92" spans="1:3" ht="29.25" customHeight="1">
      <c r="A92" s="119">
        <v>91</v>
      </c>
      <c r="B92" s="120" t="s">
        <v>518</v>
      </c>
      <c r="C92" s="121" t="s">
        <v>519</v>
      </c>
    </row>
    <row r="93" spans="1:3" ht="29.25" customHeight="1">
      <c r="A93" s="119">
        <v>92</v>
      </c>
      <c r="B93" s="120" t="s">
        <v>520</v>
      </c>
      <c r="C93" s="121" t="s">
        <v>521</v>
      </c>
    </row>
    <row r="94" spans="1:3" ht="29.25" customHeight="1">
      <c r="A94" s="119">
        <v>93</v>
      </c>
      <c r="B94" s="120" t="s">
        <v>522</v>
      </c>
      <c r="C94" s="121" t="s">
        <v>523</v>
      </c>
    </row>
    <row r="95" spans="1:3" ht="29.25" customHeight="1">
      <c r="A95" s="119">
        <v>94</v>
      </c>
      <c r="B95" s="120" t="s">
        <v>524</v>
      </c>
      <c r="C95" s="121" t="s">
        <v>525</v>
      </c>
    </row>
    <row r="96" spans="1:3" ht="29.25" customHeight="1">
      <c r="A96" s="119">
        <v>95</v>
      </c>
      <c r="B96" s="120" t="s">
        <v>526</v>
      </c>
      <c r="C96" s="121" t="s">
        <v>527</v>
      </c>
    </row>
    <row r="97" spans="1:3" ht="29.25" customHeight="1">
      <c r="A97" s="119">
        <v>96</v>
      </c>
      <c r="B97" s="120" t="s">
        <v>528</v>
      </c>
      <c r="C97" s="121" t="s">
        <v>529</v>
      </c>
    </row>
    <row r="98" spans="1:3" ht="29.25" customHeight="1">
      <c r="A98" s="119">
        <v>97</v>
      </c>
      <c r="B98" s="120" t="s">
        <v>530</v>
      </c>
      <c r="C98" s="121" t="s">
        <v>531</v>
      </c>
    </row>
    <row r="99" spans="1:3" ht="29.25" customHeight="1">
      <c r="A99" s="119">
        <v>98</v>
      </c>
      <c r="B99" s="120" t="s">
        <v>532</v>
      </c>
      <c r="C99" s="121" t="s">
        <v>533</v>
      </c>
    </row>
    <row r="100" spans="1:3" ht="29.25" customHeight="1">
      <c r="A100" s="119">
        <v>99</v>
      </c>
      <c r="B100" s="120" t="s">
        <v>534</v>
      </c>
      <c r="C100" s="121" t="s">
        <v>535</v>
      </c>
    </row>
    <row r="101" spans="1:3" ht="29.25" customHeight="1">
      <c r="A101" s="119">
        <v>100</v>
      </c>
      <c r="B101" s="120" t="s">
        <v>536</v>
      </c>
      <c r="C101" s="121" t="s">
        <v>537</v>
      </c>
    </row>
    <row r="102" spans="1:3" ht="29.25" customHeight="1">
      <c r="A102" s="119">
        <v>101</v>
      </c>
      <c r="B102" s="120" t="s">
        <v>538</v>
      </c>
      <c r="C102" s="121" t="s">
        <v>539</v>
      </c>
    </row>
    <row r="103" spans="1:3" ht="29.25" customHeight="1">
      <c r="A103" s="119">
        <v>102</v>
      </c>
      <c r="B103" s="120" t="s">
        <v>540</v>
      </c>
      <c r="C103" s="121" t="s">
        <v>541</v>
      </c>
    </row>
    <row r="104" spans="1:3" ht="29.25" customHeight="1">
      <c r="A104" s="119">
        <v>103</v>
      </c>
      <c r="B104" s="120" t="s">
        <v>542</v>
      </c>
      <c r="C104" s="121" t="s">
        <v>543</v>
      </c>
    </row>
    <row r="105" spans="1:3" ht="29.25" customHeight="1">
      <c r="A105" s="119">
        <v>104</v>
      </c>
      <c r="B105" s="120" t="s">
        <v>544</v>
      </c>
      <c r="C105" s="121" t="s">
        <v>545</v>
      </c>
    </row>
    <row r="106" spans="1:3" ht="29.25" customHeight="1">
      <c r="A106" s="119">
        <v>105</v>
      </c>
      <c r="B106" s="120" t="s">
        <v>546</v>
      </c>
      <c r="C106" s="121" t="s">
        <v>547</v>
      </c>
    </row>
    <row r="107" spans="1:3" ht="29.25" customHeight="1">
      <c r="A107" s="119">
        <v>106</v>
      </c>
      <c r="B107" s="120" t="s">
        <v>548</v>
      </c>
      <c r="C107" s="121" t="s">
        <v>549</v>
      </c>
    </row>
    <row r="108" spans="1:3" ht="29.25" customHeight="1">
      <c r="A108" s="119">
        <v>107</v>
      </c>
      <c r="B108" s="120" t="s">
        <v>550</v>
      </c>
      <c r="C108" s="121" t="s">
        <v>551</v>
      </c>
    </row>
    <row r="109" spans="1:3" ht="29.25" customHeight="1">
      <c r="A109" s="119">
        <v>108</v>
      </c>
      <c r="B109" s="120" t="s">
        <v>552</v>
      </c>
      <c r="C109" s="121" t="s">
        <v>553</v>
      </c>
    </row>
    <row r="110" spans="1:3" ht="29.25" customHeight="1">
      <c r="A110" s="119">
        <v>109</v>
      </c>
      <c r="B110" s="120" t="s">
        <v>554</v>
      </c>
      <c r="C110" s="121" t="s">
        <v>555</v>
      </c>
    </row>
    <row r="111" spans="1:3" ht="16.5" customHeight="1">
      <c r="A111" s="119">
        <v>110</v>
      </c>
      <c r="B111" s="120" t="s">
        <v>556</v>
      </c>
      <c r="C111" s="121" t="s">
        <v>557</v>
      </c>
    </row>
    <row r="112" spans="1:3" ht="16.5" customHeight="1">
      <c r="A112" s="119">
        <v>111</v>
      </c>
      <c r="B112" s="120" t="s">
        <v>558</v>
      </c>
      <c r="C112" s="121" t="s">
        <v>559</v>
      </c>
    </row>
    <row r="113" spans="1:3 16351:16355" ht="16.5" customHeight="1">
      <c r="A113" s="119">
        <v>112</v>
      </c>
      <c r="B113" s="120" t="s">
        <v>560</v>
      </c>
      <c r="C113" s="121" t="s">
        <v>561</v>
      </c>
    </row>
    <row r="114" spans="1:3 16351:16355" ht="16.5" customHeight="1">
      <c r="A114" s="119">
        <v>113</v>
      </c>
      <c r="B114" s="120" t="s">
        <v>562</v>
      </c>
      <c r="C114" s="121" t="s">
        <v>563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564</v>
      </c>
      <c r="C115" s="121" t="s">
        <v>565</v>
      </c>
    </row>
    <row r="116" spans="1:3 16351:16355" ht="16.5" customHeight="1">
      <c r="A116" s="119">
        <v>115</v>
      </c>
      <c r="B116" s="120" t="s">
        <v>566</v>
      </c>
      <c r="C116" s="121" t="s">
        <v>567</v>
      </c>
    </row>
    <row r="117" spans="1:3 16351:16355" ht="16.5" customHeight="1">
      <c r="A117" s="119">
        <v>116</v>
      </c>
      <c r="B117" s="120" t="s">
        <v>568</v>
      </c>
      <c r="C117" s="121" t="s">
        <v>569</v>
      </c>
    </row>
    <row r="118" spans="1:3 16351:16355" ht="16.5" customHeight="1">
      <c r="A118" s="119">
        <v>117</v>
      </c>
      <c r="B118" s="120" t="s">
        <v>570</v>
      </c>
      <c r="C118" s="121" t="s">
        <v>571</v>
      </c>
    </row>
    <row r="119" spans="1:3 16351:16355" ht="16.5" customHeight="1">
      <c r="A119" s="119">
        <v>118</v>
      </c>
      <c r="B119" s="120" t="s">
        <v>572</v>
      </c>
      <c r="C119" s="121" t="s">
        <v>573</v>
      </c>
    </row>
    <row r="120" spans="1:3 16351:16355" ht="16.5" customHeight="1">
      <c r="A120" s="119">
        <v>119</v>
      </c>
      <c r="B120" s="120" t="s">
        <v>574</v>
      </c>
      <c r="C120" s="121" t="s">
        <v>575</v>
      </c>
    </row>
    <row r="121" spans="1:3 16351:16355" ht="16.5" customHeight="1">
      <c r="A121" s="119">
        <v>120</v>
      </c>
      <c r="B121" s="120" t="s">
        <v>576</v>
      </c>
      <c r="C121" s="121" t="s">
        <v>1021</v>
      </c>
    </row>
    <row r="122" spans="1:3 16351:16355" ht="16.5" customHeight="1">
      <c r="A122" s="119">
        <v>121</v>
      </c>
      <c r="B122" s="120" t="s">
        <v>577</v>
      </c>
      <c r="C122" s="121" t="s">
        <v>578</v>
      </c>
    </row>
    <row r="123" spans="1:3 16351:16355" ht="16.5" customHeight="1">
      <c r="A123" s="119">
        <v>122</v>
      </c>
      <c r="B123" s="120" t="s">
        <v>579</v>
      </c>
      <c r="C123" s="121" t="s">
        <v>580</v>
      </c>
    </row>
    <row r="124" spans="1:3 16351:16355" ht="16.5" customHeight="1">
      <c r="A124" s="119">
        <v>123</v>
      </c>
      <c r="B124" s="120" t="s">
        <v>581</v>
      </c>
      <c r="C124" s="121" t="s">
        <v>582</v>
      </c>
    </row>
    <row r="125" spans="1:3 16351:16355" ht="16.5" customHeight="1">
      <c r="A125" s="119">
        <v>124</v>
      </c>
      <c r="B125" s="120" t="s">
        <v>583</v>
      </c>
      <c r="C125" s="121" t="s">
        <v>584</v>
      </c>
    </row>
    <row r="126" spans="1:3 16351:16355" ht="16.5" customHeight="1">
      <c r="A126" s="119">
        <v>125</v>
      </c>
      <c r="B126" s="120" t="s">
        <v>585</v>
      </c>
      <c r="C126" s="121" t="s">
        <v>586</v>
      </c>
    </row>
    <row r="127" spans="1:3 16351:16355" ht="16.5" customHeight="1">
      <c r="A127" s="119">
        <v>126</v>
      </c>
      <c r="B127" s="120" t="s">
        <v>587</v>
      </c>
      <c r="C127" s="121" t="s">
        <v>588</v>
      </c>
    </row>
    <row r="128" spans="1:3 16351:16355" ht="16.5" customHeight="1">
      <c r="A128" s="119">
        <v>127</v>
      </c>
      <c r="B128" s="120" t="s">
        <v>589</v>
      </c>
      <c r="C128" s="121" t="s">
        <v>590</v>
      </c>
    </row>
    <row r="129" spans="1:3" ht="16.5" customHeight="1">
      <c r="A129" s="119">
        <v>128</v>
      </c>
      <c r="B129" s="120" t="s">
        <v>591</v>
      </c>
      <c r="C129" s="121" t="s">
        <v>592</v>
      </c>
    </row>
    <row r="130" spans="1:3" ht="16.5" customHeight="1">
      <c r="A130" s="119">
        <v>129</v>
      </c>
      <c r="B130" s="120" t="s">
        <v>593</v>
      </c>
      <c r="C130" s="121" t="s">
        <v>594</v>
      </c>
    </row>
    <row r="131" spans="1:3" ht="16.5" customHeight="1">
      <c r="A131" s="119">
        <v>130</v>
      </c>
      <c r="B131" s="120" t="s">
        <v>834</v>
      </c>
      <c r="C131" s="121" t="s">
        <v>595</v>
      </c>
    </row>
    <row r="132" spans="1:3" ht="16.5" customHeight="1">
      <c r="A132" s="119">
        <v>131</v>
      </c>
      <c r="B132" s="120" t="s">
        <v>596</v>
      </c>
      <c r="C132" s="121" t="s">
        <v>597</v>
      </c>
    </row>
    <row r="133" spans="1:3" ht="16.5" customHeight="1">
      <c r="A133" s="119">
        <v>132</v>
      </c>
      <c r="B133" s="120" t="s">
        <v>598</v>
      </c>
      <c r="C133" s="121" t="s">
        <v>599</v>
      </c>
    </row>
    <row r="134" spans="1:3" ht="16.5" customHeight="1">
      <c r="A134" s="119">
        <v>133</v>
      </c>
      <c r="B134" s="120" t="s">
        <v>600</v>
      </c>
      <c r="C134" s="121" t="s">
        <v>601</v>
      </c>
    </row>
    <row r="135" spans="1:3" ht="16.5" customHeight="1">
      <c r="A135" s="119">
        <v>134</v>
      </c>
      <c r="B135" s="120" t="s">
        <v>602</v>
      </c>
      <c r="C135" s="121" t="s">
        <v>603</v>
      </c>
    </row>
    <row r="136" spans="1:3" ht="16.5" customHeight="1">
      <c r="A136" s="119">
        <v>135</v>
      </c>
      <c r="B136" s="120" t="s">
        <v>604</v>
      </c>
      <c r="C136" s="121" t="s">
        <v>605</v>
      </c>
    </row>
    <row r="137" spans="1:3" ht="16.5" customHeight="1">
      <c r="A137" s="119">
        <v>136</v>
      </c>
      <c r="B137" s="120" t="s">
        <v>606</v>
      </c>
      <c r="C137" s="121" t="s">
        <v>607</v>
      </c>
    </row>
    <row r="138" spans="1:3" ht="16.5" customHeight="1">
      <c r="A138" s="119">
        <v>137</v>
      </c>
      <c r="B138" s="120" t="s">
        <v>608</v>
      </c>
      <c r="C138" s="121" t="s">
        <v>609</v>
      </c>
    </row>
    <row r="139" spans="1:3" ht="29.25" customHeight="1">
      <c r="A139" s="119">
        <v>138</v>
      </c>
      <c r="B139" s="120" t="s">
        <v>610</v>
      </c>
      <c r="C139" s="121" t="s">
        <v>611</v>
      </c>
    </row>
    <row r="140" spans="1:3" ht="29.25" customHeight="1">
      <c r="A140" s="119">
        <v>139</v>
      </c>
      <c r="B140" s="120" t="s">
        <v>612</v>
      </c>
      <c r="C140" s="121" t="s">
        <v>613</v>
      </c>
    </row>
    <row r="141" spans="1:3" ht="29.25" customHeight="1">
      <c r="A141" s="119">
        <v>140</v>
      </c>
      <c r="B141" s="120" t="s">
        <v>835</v>
      </c>
      <c r="C141" s="121" t="s">
        <v>614</v>
      </c>
    </row>
    <row r="142" spans="1:3" ht="29.25" customHeight="1">
      <c r="A142" s="119">
        <v>141</v>
      </c>
      <c r="B142" s="120" t="s">
        <v>615</v>
      </c>
      <c r="C142" s="121" t="s">
        <v>616</v>
      </c>
    </row>
    <row r="143" spans="1:3" ht="29.25" customHeight="1">
      <c r="A143" s="119">
        <v>142</v>
      </c>
      <c r="B143" s="120" t="s">
        <v>617</v>
      </c>
      <c r="C143" s="121" t="s">
        <v>618</v>
      </c>
    </row>
    <row r="144" spans="1:3" ht="29.25" customHeight="1">
      <c r="A144" s="119">
        <v>143</v>
      </c>
      <c r="B144" s="120" t="s">
        <v>619</v>
      </c>
      <c r="C144" s="121" t="s">
        <v>620</v>
      </c>
    </row>
    <row r="145" spans="1:3" ht="29.25" customHeight="1">
      <c r="A145" s="119">
        <v>144</v>
      </c>
      <c r="B145" s="120" t="s">
        <v>621</v>
      </c>
      <c r="C145" s="121" t="s">
        <v>622</v>
      </c>
    </row>
    <row r="146" spans="1:3" ht="29.25" customHeight="1">
      <c r="A146" s="119">
        <v>145</v>
      </c>
      <c r="B146" s="120" t="s">
        <v>836</v>
      </c>
      <c r="C146" s="121" t="s">
        <v>623</v>
      </c>
    </row>
    <row r="147" spans="1:3" ht="29.25" customHeight="1">
      <c r="A147" s="119">
        <v>146</v>
      </c>
      <c r="B147" s="120" t="s">
        <v>624</v>
      </c>
      <c r="C147" s="121" t="s">
        <v>625</v>
      </c>
    </row>
    <row r="148" spans="1:3" ht="29.25" customHeight="1">
      <c r="A148" s="119">
        <v>147</v>
      </c>
      <c r="B148" s="120" t="s">
        <v>626</v>
      </c>
      <c r="C148" s="121" t="s">
        <v>627</v>
      </c>
    </row>
    <row r="149" spans="1:3" ht="29.25" customHeight="1">
      <c r="A149" s="119">
        <v>148</v>
      </c>
      <c r="B149" s="120" t="s">
        <v>628</v>
      </c>
      <c r="C149" s="121" t="s">
        <v>629</v>
      </c>
    </row>
    <row r="150" spans="1:3" ht="29.25" customHeight="1">
      <c r="A150" s="119">
        <v>149</v>
      </c>
      <c r="B150" s="120" t="s">
        <v>630</v>
      </c>
      <c r="C150" s="121" t="s">
        <v>631</v>
      </c>
    </row>
    <row r="151" spans="1:3" ht="29.25" customHeight="1">
      <c r="A151" s="119">
        <v>150</v>
      </c>
      <c r="B151" s="120" t="s">
        <v>632</v>
      </c>
      <c r="C151" s="121" t="s">
        <v>633</v>
      </c>
    </row>
    <row r="152" spans="1:3" ht="29.25" customHeight="1">
      <c r="A152" s="119">
        <v>151</v>
      </c>
      <c r="B152" s="120" t="s">
        <v>634</v>
      </c>
      <c r="C152" s="121" t="s">
        <v>635</v>
      </c>
    </row>
    <row r="153" spans="1:3" ht="29.25" customHeight="1">
      <c r="A153" s="119">
        <v>152</v>
      </c>
      <c r="B153" s="120" t="s">
        <v>636</v>
      </c>
      <c r="C153" s="121" t="s">
        <v>637</v>
      </c>
    </row>
    <row r="154" spans="1:3" ht="29.25" customHeight="1">
      <c r="A154" s="119">
        <v>153</v>
      </c>
      <c r="B154" s="120" t="s">
        <v>638</v>
      </c>
      <c r="C154" s="121" t="s">
        <v>639</v>
      </c>
    </row>
    <row r="155" spans="1:3" ht="29.25" customHeight="1">
      <c r="A155" s="119">
        <v>154</v>
      </c>
      <c r="B155" s="120" t="s">
        <v>640</v>
      </c>
      <c r="C155" s="121" t="s">
        <v>641</v>
      </c>
    </row>
    <row r="156" spans="1:3" ht="29.25" customHeight="1">
      <c r="A156" s="119">
        <v>155</v>
      </c>
      <c r="B156" s="120" t="s">
        <v>642</v>
      </c>
      <c r="C156" s="121" t="s">
        <v>643</v>
      </c>
    </row>
    <row r="157" spans="1:3" ht="29.25" customHeight="1">
      <c r="A157" s="119">
        <v>156</v>
      </c>
      <c r="B157" s="120" t="s">
        <v>644</v>
      </c>
      <c r="C157" s="121" t="s">
        <v>645</v>
      </c>
    </row>
    <row r="158" spans="1:3" ht="29.25" customHeight="1">
      <c r="A158" s="119">
        <v>157</v>
      </c>
      <c r="B158" s="120" t="s">
        <v>646</v>
      </c>
      <c r="C158" s="121" t="s">
        <v>647</v>
      </c>
    </row>
    <row r="159" spans="1:3" ht="29.25" customHeight="1">
      <c r="A159" s="119">
        <v>158</v>
      </c>
      <c r="B159" s="120" t="s">
        <v>648</v>
      </c>
      <c r="C159" s="121" t="s">
        <v>649</v>
      </c>
    </row>
    <row r="160" spans="1:3" ht="29.25" customHeight="1">
      <c r="A160" s="119">
        <v>159</v>
      </c>
      <c r="B160" s="120" t="s">
        <v>837</v>
      </c>
      <c r="C160" s="121" t="s">
        <v>650</v>
      </c>
    </row>
    <row r="161" spans="1:3" ht="29.25" customHeight="1">
      <c r="A161" s="119">
        <v>160</v>
      </c>
      <c r="B161" s="120" t="s">
        <v>651</v>
      </c>
      <c r="C161" s="121" t="s">
        <v>652</v>
      </c>
    </row>
    <row r="162" spans="1:3" ht="29.25" customHeight="1">
      <c r="A162" s="119">
        <v>161</v>
      </c>
      <c r="B162" s="120" t="s">
        <v>653</v>
      </c>
      <c r="C162" s="121" t="s">
        <v>654</v>
      </c>
    </row>
    <row r="163" spans="1:3" ht="29.25" customHeight="1">
      <c r="A163" s="119">
        <v>162</v>
      </c>
      <c r="B163" s="120" t="s">
        <v>655</v>
      </c>
      <c r="C163" s="121" t="s">
        <v>656</v>
      </c>
    </row>
    <row r="164" spans="1:3" ht="29.25" customHeight="1">
      <c r="A164" s="119">
        <v>163</v>
      </c>
      <c r="B164" s="120" t="s">
        <v>657</v>
      </c>
      <c r="C164" s="121" t="s">
        <v>658</v>
      </c>
    </row>
    <row r="165" spans="1:3" ht="29.25" customHeight="1">
      <c r="A165" s="119">
        <v>164</v>
      </c>
      <c r="B165" s="120" t="s">
        <v>659</v>
      </c>
      <c r="C165" s="121" t="s">
        <v>660</v>
      </c>
    </row>
    <row r="166" spans="1:3" ht="29.25" customHeight="1">
      <c r="A166" s="119">
        <v>165</v>
      </c>
      <c r="B166" s="120" t="s">
        <v>838</v>
      </c>
      <c r="C166" s="121" t="s">
        <v>661</v>
      </c>
    </row>
    <row r="167" spans="1:3" ht="29.25" customHeight="1">
      <c r="A167" s="119">
        <v>166</v>
      </c>
      <c r="B167" s="120" t="s">
        <v>662</v>
      </c>
      <c r="C167" s="121" t="s">
        <v>663</v>
      </c>
    </row>
    <row r="168" spans="1:3" ht="29.25" customHeight="1">
      <c r="A168" s="119">
        <v>167</v>
      </c>
      <c r="B168" s="120" t="s">
        <v>664</v>
      </c>
      <c r="C168" s="121" t="s">
        <v>665</v>
      </c>
    </row>
    <row r="169" spans="1:3" ht="29.25" customHeight="1">
      <c r="A169" s="119">
        <v>168</v>
      </c>
      <c r="B169" s="120" t="s">
        <v>666</v>
      </c>
      <c r="C169" s="121" t="s">
        <v>667</v>
      </c>
    </row>
    <row r="170" spans="1:3" ht="29.25" customHeight="1">
      <c r="A170" s="119">
        <v>169</v>
      </c>
      <c r="B170" s="120" t="s">
        <v>668</v>
      </c>
      <c r="C170" s="121" t="s">
        <v>669</v>
      </c>
    </row>
    <row r="171" spans="1:3" ht="29.25" customHeight="1">
      <c r="A171" s="119">
        <v>170</v>
      </c>
      <c r="B171" s="120" t="s">
        <v>670</v>
      </c>
      <c r="C171" s="121" t="s">
        <v>671</v>
      </c>
    </row>
    <row r="172" spans="1:3" ht="29.25" customHeight="1">
      <c r="A172" s="119">
        <v>171</v>
      </c>
      <c r="B172" s="120" t="s">
        <v>839</v>
      </c>
      <c r="C172" s="121" t="s">
        <v>672</v>
      </c>
    </row>
    <row r="173" spans="1:3" ht="29.25" customHeight="1">
      <c r="A173" s="119">
        <v>172</v>
      </c>
      <c r="B173" s="120" t="s">
        <v>673</v>
      </c>
      <c r="C173" s="121" t="s">
        <v>674</v>
      </c>
    </row>
    <row r="174" spans="1:3" ht="29.25" customHeight="1">
      <c r="A174" s="119">
        <v>173</v>
      </c>
      <c r="B174" s="120" t="s">
        <v>675</v>
      </c>
      <c r="C174" s="121" t="s">
        <v>676</v>
      </c>
    </row>
    <row r="175" spans="1:3" ht="29.25" customHeight="1">
      <c r="A175" s="119">
        <v>174</v>
      </c>
      <c r="B175" s="120" t="s">
        <v>677</v>
      </c>
      <c r="C175" s="121" t="s">
        <v>678</v>
      </c>
    </row>
    <row r="176" spans="1:3" ht="16.5" customHeight="1">
      <c r="A176" s="119">
        <v>175</v>
      </c>
      <c r="B176" s="120" t="s">
        <v>679</v>
      </c>
      <c r="C176" s="121" t="s">
        <v>680</v>
      </c>
    </row>
    <row r="177" spans="1:3 16271:16355" ht="16.5" customHeight="1">
      <c r="A177" s="119">
        <v>176</v>
      </c>
      <c r="B177" s="120" t="s">
        <v>681</v>
      </c>
      <c r="C177" s="121" t="s">
        <v>682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683</v>
      </c>
      <c r="C178" s="121" t="s">
        <v>684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685</v>
      </c>
      <c r="C179" s="121" t="s">
        <v>686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687</v>
      </c>
      <c r="C180" s="121" t="s">
        <v>688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689</v>
      </c>
      <c r="C181" s="121" t="s">
        <v>690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691</v>
      </c>
      <c r="C182" s="121" t="s">
        <v>692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693</v>
      </c>
      <c r="C183" s="121" t="s">
        <v>694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695</v>
      </c>
      <c r="C184" s="121" t="s">
        <v>696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697</v>
      </c>
      <c r="C185" s="121" t="s">
        <v>698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699</v>
      </c>
      <c r="C186" s="121" t="s">
        <v>700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701</v>
      </c>
      <c r="C187" s="121" t="s">
        <v>702</v>
      </c>
    </row>
    <row r="188" spans="1:3 16271:16355" ht="16.5" customHeight="1">
      <c r="A188" s="119">
        <v>187</v>
      </c>
      <c r="B188" s="120" t="s">
        <v>703</v>
      </c>
      <c r="C188" s="121" t="s">
        <v>704</v>
      </c>
    </row>
    <row r="189" spans="1:3 16271:16355" ht="16.5" customHeight="1">
      <c r="A189" s="119">
        <v>188</v>
      </c>
      <c r="B189" s="120" t="s">
        <v>705</v>
      </c>
      <c r="C189" s="121" t="s">
        <v>706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707</v>
      </c>
      <c r="C190" s="121" t="s">
        <v>708</v>
      </c>
    </row>
    <row r="191" spans="1:3 16271:16355" ht="16.5" customHeight="1">
      <c r="A191" s="119">
        <v>190</v>
      </c>
      <c r="B191" s="120" t="s">
        <v>709</v>
      </c>
      <c r="C191" s="121" t="s">
        <v>710</v>
      </c>
    </row>
    <row r="192" spans="1:3 16271:16355" ht="16.5" customHeight="1">
      <c r="A192" s="119">
        <v>191</v>
      </c>
      <c r="B192" s="120" t="s">
        <v>711</v>
      </c>
      <c r="C192" s="121" t="s">
        <v>712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713</v>
      </c>
      <c r="C193" s="121" t="s">
        <v>714</v>
      </c>
    </row>
    <row r="194" spans="1:3 16321:16354" ht="16.5" customHeight="1">
      <c r="A194" s="119">
        <v>193</v>
      </c>
      <c r="B194" s="120" t="s">
        <v>715</v>
      </c>
      <c r="C194" s="121" t="s">
        <v>716</v>
      </c>
    </row>
    <row r="195" spans="1:3 16321:16354" ht="16.5" customHeight="1">
      <c r="A195" s="119">
        <v>194</v>
      </c>
      <c r="B195" s="120" t="s">
        <v>717</v>
      </c>
      <c r="C195" s="121" t="s">
        <v>718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719</v>
      </c>
      <c r="C196" s="121" t="s">
        <v>720</v>
      </c>
    </row>
    <row r="197" spans="1:3 16321:16354" ht="29.25" customHeight="1">
      <c r="A197" s="119">
        <v>196</v>
      </c>
      <c r="B197" s="120" t="s">
        <v>721</v>
      </c>
      <c r="C197" s="121" t="s">
        <v>722</v>
      </c>
    </row>
    <row r="198" spans="1:3 16321:16354" ht="29.25" customHeight="1">
      <c r="A198" s="119">
        <v>197</v>
      </c>
      <c r="B198" s="120" t="s">
        <v>723</v>
      </c>
      <c r="C198" s="121" t="s">
        <v>724</v>
      </c>
    </row>
    <row r="199" spans="1:3 16321:16354" ht="29.25" customHeight="1">
      <c r="A199" s="119">
        <v>198</v>
      </c>
      <c r="B199" s="120" t="s">
        <v>725</v>
      </c>
      <c r="C199" s="121" t="s">
        <v>726</v>
      </c>
    </row>
    <row r="200" spans="1:3 16321:16354" ht="29.25" customHeight="1">
      <c r="A200" s="119">
        <v>199</v>
      </c>
      <c r="B200" s="120" t="s">
        <v>727</v>
      </c>
      <c r="C200" s="121" t="s">
        <v>728</v>
      </c>
    </row>
    <row r="201" spans="1:3 16321:16354" ht="29.25" customHeight="1">
      <c r="A201" s="119">
        <v>200</v>
      </c>
      <c r="B201" s="120" t="s">
        <v>729</v>
      </c>
      <c r="C201" s="121" t="s">
        <v>730</v>
      </c>
    </row>
    <row r="202" spans="1:3 16321:16354" ht="29.25" customHeight="1">
      <c r="A202" s="119">
        <v>201</v>
      </c>
      <c r="B202" s="120" t="s">
        <v>731</v>
      </c>
      <c r="C202" s="121" t="s">
        <v>732</v>
      </c>
    </row>
    <row r="203" spans="1:3 16321:16354" ht="29.25" customHeight="1">
      <c r="A203" s="119">
        <v>202</v>
      </c>
      <c r="B203" s="120" t="s">
        <v>733</v>
      </c>
      <c r="C203" s="121" t="s">
        <v>734</v>
      </c>
    </row>
    <row r="204" spans="1:3 16321:16354" ht="29.25" customHeight="1">
      <c r="A204" s="119">
        <v>203</v>
      </c>
      <c r="B204" s="120" t="s">
        <v>735</v>
      </c>
      <c r="C204" s="121" t="s">
        <v>736</v>
      </c>
    </row>
    <row r="205" spans="1:3 16321:16354" ht="29.25" customHeight="1">
      <c r="A205" s="119">
        <v>204</v>
      </c>
      <c r="B205" s="120" t="s">
        <v>737</v>
      </c>
      <c r="C205" s="121" t="s">
        <v>738</v>
      </c>
    </row>
    <row r="206" spans="1:3 16321:16354" ht="29.25" customHeight="1">
      <c r="A206" s="119">
        <v>205</v>
      </c>
      <c r="B206" s="120" t="s">
        <v>739</v>
      </c>
      <c r="C206" s="121" t="s">
        <v>740</v>
      </c>
    </row>
    <row r="207" spans="1:3 16321:16354" ht="29.25" customHeight="1">
      <c r="A207" s="119">
        <v>206</v>
      </c>
      <c r="B207" s="120" t="s">
        <v>741</v>
      </c>
      <c r="C207" s="121" t="s">
        <v>742</v>
      </c>
    </row>
    <row r="208" spans="1:3 16321:16354" ht="29.25" customHeight="1">
      <c r="A208" s="119">
        <v>207</v>
      </c>
      <c r="B208" s="120" t="s">
        <v>743</v>
      </c>
      <c r="C208" s="121" t="s">
        <v>744</v>
      </c>
    </row>
    <row r="209" spans="1:3" ht="29.25" customHeight="1">
      <c r="A209" s="119">
        <v>208</v>
      </c>
      <c r="B209" s="120" t="s">
        <v>745</v>
      </c>
      <c r="C209" s="121" t="s">
        <v>746</v>
      </c>
    </row>
    <row r="210" spans="1:3" ht="29.25" customHeight="1">
      <c r="A210" s="119">
        <v>209</v>
      </c>
      <c r="B210" s="120" t="s">
        <v>747</v>
      </c>
      <c r="C210" s="121" t="s">
        <v>748</v>
      </c>
    </row>
    <row r="211" spans="1:3" ht="29.25" customHeight="1">
      <c r="A211" s="119">
        <v>210</v>
      </c>
      <c r="B211" s="120" t="s">
        <v>840</v>
      </c>
      <c r="C211" s="121" t="s">
        <v>749</v>
      </c>
    </row>
    <row r="212" spans="1:3" ht="29.25" customHeight="1">
      <c r="A212" s="119">
        <v>211</v>
      </c>
      <c r="B212" s="120" t="s">
        <v>843</v>
      </c>
      <c r="C212" s="121" t="s">
        <v>750</v>
      </c>
    </row>
    <row r="213" spans="1:3" ht="29.25" customHeight="1">
      <c r="A213" s="119">
        <v>212</v>
      </c>
      <c r="B213" s="120" t="s">
        <v>751</v>
      </c>
      <c r="C213" s="121" t="s">
        <v>752</v>
      </c>
    </row>
    <row r="214" spans="1:3" ht="29.25" customHeight="1">
      <c r="A214" s="119">
        <v>213</v>
      </c>
      <c r="B214" s="120" t="s">
        <v>841</v>
      </c>
      <c r="C214" s="121" t="s">
        <v>753</v>
      </c>
    </row>
    <row r="215" spans="1:3" ht="29.25" customHeight="1">
      <c r="A215" s="119">
        <v>214</v>
      </c>
      <c r="B215" s="120" t="s">
        <v>754</v>
      </c>
      <c r="C215" s="121" t="s">
        <v>755</v>
      </c>
    </row>
    <row r="216" spans="1:3" ht="29.25" customHeight="1">
      <c r="A216" s="119">
        <v>215</v>
      </c>
      <c r="B216" s="120" t="s">
        <v>756</v>
      </c>
      <c r="C216" s="121" t="s">
        <v>757</v>
      </c>
    </row>
    <row r="217" spans="1:3" ht="29.25" customHeight="1">
      <c r="A217" s="119">
        <v>216</v>
      </c>
      <c r="B217" s="120" t="s">
        <v>758</v>
      </c>
      <c r="C217" s="121" t="s">
        <v>759</v>
      </c>
    </row>
    <row r="218" spans="1:3" ht="29.25" customHeight="1">
      <c r="A218" s="119">
        <v>217</v>
      </c>
      <c r="B218" s="120" t="s">
        <v>760</v>
      </c>
      <c r="C218" s="121" t="s">
        <v>761</v>
      </c>
    </row>
    <row r="219" spans="1:3" ht="16.5" customHeight="1">
      <c r="A219" s="119">
        <v>218</v>
      </c>
      <c r="B219" s="120" t="s">
        <v>762</v>
      </c>
      <c r="C219" s="121" t="s">
        <v>1022</v>
      </c>
    </row>
    <row r="220" spans="1:3" ht="29.25" customHeight="1">
      <c r="A220" s="119">
        <v>219</v>
      </c>
      <c r="B220" s="120" t="s">
        <v>764</v>
      </c>
      <c r="C220" s="121" t="s">
        <v>765</v>
      </c>
    </row>
    <row r="221" spans="1:3" ht="29.25" customHeight="1">
      <c r="A221" s="119">
        <v>220</v>
      </c>
      <c r="B221" s="120" t="s">
        <v>766</v>
      </c>
      <c r="C221" s="121" t="s">
        <v>767</v>
      </c>
    </row>
    <row r="222" spans="1:3" ht="29.25" customHeight="1">
      <c r="A222" s="119">
        <v>221</v>
      </c>
      <c r="B222" s="120" t="s">
        <v>844</v>
      </c>
      <c r="C222" s="121" t="s">
        <v>768</v>
      </c>
    </row>
    <row r="223" spans="1:3" ht="29.25" customHeight="1">
      <c r="A223" s="119">
        <v>222</v>
      </c>
      <c r="B223" s="120" t="s">
        <v>769</v>
      </c>
      <c r="C223" s="121" t="s">
        <v>770</v>
      </c>
    </row>
    <row r="224" spans="1:3" ht="42.75" customHeight="1">
      <c r="A224" s="119">
        <v>223</v>
      </c>
      <c r="B224" s="120" t="s">
        <v>771</v>
      </c>
      <c r="C224" s="121" t="s">
        <v>772</v>
      </c>
    </row>
    <row r="225" spans="1:3" ht="16.5" customHeight="1">
      <c r="A225" s="119">
        <v>224</v>
      </c>
      <c r="B225" s="120" t="s">
        <v>773</v>
      </c>
      <c r="C225" s="121" t="s">
        <v>1023</v>
      </c>
    </row>
    <row r="226" spans="1:3" ht="16.5" customHeight="1">
      <c r="A226" s="119">
        <v>225</v>
      </c>
      <c r="B226" s="120" t="s">
        <v>775</v>
      </c>
      <c r="C226" s="121" t="s">
        <v>1024</v>
      </c>
    </row>
    <row r="227" spans="1:3" ht="29.25" customHeight="1">
      <c r="A227" s="119">
        <v>226</v>
      </c>
      <c r="B227" s="120" t="s">
        <v>777</v>
      </c>
      <c r="C227" s="121" t="s">
        <v>778</v>
      </c>
    </row>
    <row r="228" spans="1:3" ht="29.25" customHeight="1">
      <c r="A228" s="119">
        <v>227</v>
      </c>
      <c r="B228" s="120" t="s">
        <v>779</v>
      </c>
      <c r="C228" s="121" t="s">
        <v>780</v>
      </c>
    </row>
    <row r="229" spans="1:3" ht="29.25" customHeight="1">
      <c r="A229" s="119">
        <v>228</v>
      </c>
      <c r="B229" s="120" t="s">
        <v>845</v>
      </c>
      <c r="C229" s="121" t="s">
        <v>781</v>
      </c>
    </row>
    <row r="230" spans="1:3" ht="29.25" customHeight="1">
      <c r="A230" s="119">
        <v>229</v>
      </c>
      <c r="B230" s="120" t="s">
        <v>782</v>
      </c>
      <c r="C230" s="121" t="s">
        <v>783</v>
      </c>
    </row>
    <row r="231" spans="1:3" ht="29.25" customHeight="1">
      <c r="A231" s="119">
        <v>230</v>
      </c>
      <c r="B231" s="120" t="s">
        <v>784</v>
      </c>
      <c r="C231" s="121" t="s">
        <v>785</v>
      </c>
    </row>
    <row r="232" spans="1:3" ht="29.25" customHeight="1">
      <c r="A232" s="119">
        <v>231</v>
      </c>
      <c r="B232" s="120" t="s">
        <v>786</v>
      </c>
      <c r="C232" s="121" t="s">
        <v>787</v>
      </c>
    </row>
    <row r="233" spans="1:3" ht="29.25" customHeight="1">
      <c r="A233" s="119">
        <v>232</v>
      </c>
      <c r="B233" s="120" t="s">
        <v>788</v>
      </c>
      <c r="C233" s="121" t="s">
        <v>789</v>
      </c>
    </row>
    <row r="234" spans="1:3" ht="29.25" customHeight="1">
      <c r="A234" s="119">
        <v>233</v>
      </c>
      <c r="B234" s="120" t="s">
        <v>790</v>
      </c>
      <c r="C234" s="121" t="s">
        <v>791</v>
      </c>
    </row>
    <row r="235" spans="1:3" ht="16.5" customHeight="1">
      <c r="A235" s="119">
        <v>234</v>
      </c>
      <c r="B235" s="120" t="s">
        <v>792</v>
      </c>
      <c r="C235" s="121" t="s">
        <v>1025</v>
      </c>
    </row>
    <row r="236" spans="1:3" ht="29.25" customHeight="1">
      <c r="A236" s="119">
        <v>235</v>
      </c>
      <c r="B236" s="120" t="s">
        <v>846</v>
      </c>
      <c r="C236" s="121" t="s">
        <v>794</v>
      </c>
    </row>
    <row r="237" spans="1:3" ht="16.5" customHeight="1">
      <c r="A237" s="119">
        <v>236</v>
      </c>
      <c r="B237" s="120" t="s">
        <v>795</v>
      </c>
      <c r="C237" s="121" t="s">
        <v>1026</v>
      </c>
    </row>
    <row r="238" spans="1:3" ht="16.5" customHeight="1">
      <c r="A238" s="119">
        <v>237</v>
      </c>
      <c r="B238" s="120" t="s">
        <v>797</v>
      </c>
      <c r="C238" s="121" t="s">
        <v>1027</v>
      </c>
    </row>
    <row r="239" spans="1:3" ht="29.25" customHeight="1">
      <c r="A239" s="119">
        <v>238</v>
      </c>
      <c r="B239" s="120" t="s">
        <v>799</v>
      </c>
      <c r="C239" s="121" t="s">
        <v>800</v>
      </c>
    </row>
    <row r="240" spans="1:3" ht="16.5" customHeight="1">
      <c r="A240" s="119">
        <v>239</v>
      </c>
      <c r="B240" s="120" t="s">
        <v>847</v>
      </c>
      <c r="C240" s="121" t="s">
        <v>1028</v>
      </c>
    </row>
    <row r="241" spans="1:3" ht="16.5" customHeight="1">
      <c r="A241" s="119">
        <v>240</v>
      </c>
      <c r="B241" s="120" t="s">
        <v>802</v>
      </c>
      <c r="C241" s="121" t="s">
        <v>1029</v>
      </c>
    </row>
    <row r="242" spans="1:3" ht="29.25" customHeight="1">
      <c r="A242" s="119">
        <v>241</v>
      </c>
      <c r="B242" s="120" t="s">
        <v>804</v>
      </c>
      <c r="C242" s="121" t="s">
        <v>805</v>
      </c>
    </row>
    <row r="243" spans="1:3" ht="16.5" customHeight="1">
      <c r="A243" s="119">
        <v>242</v>
      </c>
      <c r="B243" s="120" t="s">
        <v>806</v>
      </c>
      <c r="C243" s="121" t="s">
        <v>1030</v>
      </c>
    </row>
    <row r="244" spans="1:3" ht="29.25" customHeight="1">
      <c r="A244" s="119">
        <v>243</v>
      </c>
      <c r="B244" s="120" t="s">
        <v>808</v>
      </c>
      <c r="C244" s="121" t="s">
        <v>809</v>
      </c>
    </row>
    <row r="245" spans="1:3" ht="16.5" customHeight="1">
      <c r="A245" s="119">
        <v>244</v>
      </c>
      <c r="B245" s="120" t="s">
        <v>810</v>
      </c>
      <c r="C245" s="121" t="s">
        <v>811</v>
      </c>
    </row>
    <row r="246" spans="1:3" ht="16.5" customHeight="1">
      <c r="A246" s="119">
        <v>245</v>
      </c>
      <c r="B246" s="120" t="s">
        <v>814</v>
      </c>
      <c r="C246" s="121" t="s">
        <v>815</v>
      </c>
    </row>
    <row r="247" spans="1:3" ht="29.25" customHeight="1">
      <c r="A247" s="119">
        <v>246</v>
      </c>
      <c r="B247" s="120" t="s">
        <v>822</v>
      </c>
      <c r="C247" s="121" t="s">
        <v>823</v>
      </c>
    </row>
    <row r="248" spans="1:3" ht="29.25" customHeight="1">
      <c r="A248" s="119">
        <v>247</v>
      </c>
      <c r="B248" s="120" t="s">
        <v>818</v>
      </c>
      <c r="C248" s="121" t="s">
        <v>819</v>
      </c>
    </row>
    <row r="249" spans="1:3" ht="29.25" customHeight="1">
      <c r="A249" s="119">
        <v>248</v>
      </c>
      <c r="B249" s="120" t="s">
        <v>820</v>
      </c>
      <c r="C249" s="121" t="s">
        <v>821</v>
      </c>
    </row>
    <row r="250" spans="1:3" ht="29.25" customHeight="1">
      <c r="A250" s="119">
        <v>249</v>
      </c>
      <c r="B250" s="120" t="s">
        <v>824</v>
      </c>
      <c r="C250" s="121" t="s">
        <v>825</v>
      </c>
    </row>
    <row r="251" spans="1:3" ht="15.75" customHeight="1">
      <c r="A251" s="119">
        <v>250</v>
      </c>
      <c r="B251" s="120" t="s">
        <v>826</v>
      </c>
      <c r="C251" s="121" t="s">
        <v>827</v>
      </c>
    </row>
    <row r="252" spans="1:3" ht="31.5" customHeight="1">
      <c r="A252" s="119">
        <v>251</v>
      </c>
      <c r="B252" s="120" t="s">
        <v>816</v>
      </c>
      <c r="C252" s="121" t="s">
        <v>817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5" t="s">
        <v>313</v>
      </c>
      <c r="D2" s="205"/>
      <c r="E2" s="205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5"/>
      <c r="U2" s="6"/>
      <c r="V2" s="6"/>
    </row>
    <row r="3" spans="1:22" ht="15.75" customHeight="1" thickBot="1">
      <c r="A3" s="4"/>
      <c r="B3" s="4"/>
      <c r="C3" s="4"/>
      <c r="D3" s="205" t="s">
        <v>314</v>
      </c>
      <c r="E3" s="205"/>
      <c r="F3" s="207"/>
      <c r="G3" s="207"/>
      <c r="H3" s="207"/>
      <c r="I3" s="207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8" t="s">
        <v>329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7"/>
      <c r="T5" s="7"/>
      <c r="U5" s="7"/>
      <c r="V5" s="7"/>
    </row>
    <row r="6" spans="1:22" ht="3.75" customHeight="1"/>
    <row r="7" spans="1:22" ht="25.5" customHeight="1">
      <c r="A7" s="209" t="s">
        <v>0</v>
      </c>
      <c r="B7" s="209"/>
      <c r="C7" s="209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</row>
    <row r="8" spans="1:22" ht="17.25" customHeight="1">
      <c r="A8" s="209" t="s">
        <v>18</v>
      </c>
      <c r="B8" s="209"/>
      <c r="C8" s="209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</row>
    <row r="9" spans="1:22" ht="17.25" customHeight="1">
      <c r="A9" s="209" t="s">
        <v>19</v>
      </c>
      <c r="B9" s="209"/>
      <c r="C9" s="209"/>
      <c r="D9" s="214"/>
      <c r="E9" s="214"/>
      <c r="F9" s="214"/>
      <c r="G9" s="214"/>
      <c r="H9" s="21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9" t="s">
        <v>334</v>
      </c>
      <c r="B10" s="209"/>
      <c r="C10" s="209"/>
      <c r="D10" s="209"/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11" t="s">
        <v>335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3"/>
    </row>
    <row r="13" spans="1:22" ht="24.75" customHeight="1">
      <c r="A13" s="215" t="s">
        <v>319</v>
      </c>
      <c r="B13" s="215"/>
      <c r="C13" s="215"/>
      <c r="D13" s="216" t="s">
        <v>320</v>
      </c>
      <c r="E13" s="216"/>
      <c r="F13" s="216" t="s">
        <v>315</v>
      </c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</row>
    <row r="14" spans="1:22" ht="24.75" customHeight="1">
      <c r="A14" s="217" t="s">
        <v>321</v>
      </c>
      <c r="B14" s="217"/>
      <c r="C14" s="217"/>
      <c r="D14" s="218"/>
      <c r="E14" s="218"/>
      <c r="F14" s="219" t="str">
        <f>IF(D14="","",VLOOKUP(D14,A172:B175,2))</f>
        <v/>
      </c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</row>
    <row r="15" spans="1:22" ht="24.75" customHeight="1">
      <c r="A15" s="217" t="s">
        <v>322</v>
      </c>
      <c r="B15" s="220"/>
      <c r="C15" s="220"/>
      <c r="D15" s="221"/>
      <c r="E15" s="221"/>
      <c r="F15" s="219" t="str">
        <f>IF(C15="","",VLOOKUP(C15,#REF!,2))</f>
        <v/>
      </c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</row>
    <row r="16" spans="1:22" ht="24.75" customHeight="1">
      <c r="A16" s="217" t="s">
        <v>323</v>
      </c>
      <c r="B16" s="220"/>
      <c r="C16" s="220"/>
      <c r="D16" s="221"/>
      <c r="E16" s="221"/>
      <c r="F16" s="222" t="str">
        <f>IF(C16="","",IF(EXACT(C15,MID(C16,1,3)),VLOOKUP(C16,#REF!,2),"VERIFIQUE QUE LA SUBFUNCIÓN CORRESPONDA AL CATÁLOGO DE FUNCIONES"))</f>
        <v/>
      </c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</row>
    <row r="17" spans="1:34" ht="24.75" customHeight="1">
      <c r="A17" s="217" t="s">
        <v>324</v>
      </c>
      <c r="B17" s="220"/>
      <c r="C17" s="220"/>
      <c r="D17" s="221"/>
      <c r="E17" s="221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24" t="s">
        <v>325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</row>
    <row r="20" spans="1:34" ht="24.75" customHeight="1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</row>
    <row r="21" spans="1:34" ht="24.75" customHeight="1">
      <c r="A21" s="224" t="s">
        <v>333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</row>
    <row r="22" spans="1:34" ht="24.75" customHeight="1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</row>
    <row r="23" spans="1:34" ht="24.75" customHeight="1">
      <c r="A23" s="224" t="s">
        <v>328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</row>
    <row r="24" spans="1:34" s="3" customFormat="1" ht="25.5" customHeight="1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5" t="s">
        <v>20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4" t="s">
        <v>5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227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4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2" t="s">
        <v>338</v>
      </c>
      <c r="B30" s="202"/>
      <c r="C30" s="202"/>
      <c r="D30" s="203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5" t="s">
        <v>23</v>
      </c>
      <c r="B32" s="177"/>
      <c r="C32" s="194"/>
      <c r="D32" s="195"/>
      <c r="E32" s="195"/>
      <c r="F32" s="195"/>
      <c r="G32" s="196"/>
      <c r="H32" s="175" t="s">
        <v>24</v>
      </c>
      <c r="I32" s="176"/>
      <c r="J32" s="177"/>
      <c r="K32" s="197"/>
      <c r="L32" s="198"/>
      <c r="M32" s="198"/>
      <c r="N32" s="198"/>
      <c r="O32" s="198"/>
      <c r="P32" s="199"/>
      <c r="Q32" s="175" t="s">
        <v>337</v>
      </c>
      <c r="R32" s="177"/>
      <c r="S32" s="197"/>
      <c r="T32" s="198"/>
      <c r="U32" s="198"/>
      <c r="V32" s="198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88" t="s">
        <v>25</v>
      </c>
      <c r="B33" s="200"/>
      <c r="C33" s="174" t="s">
        <v>22</v>
      </c>
      <c r="D33" s="174" t="s">
        <v>3</v>
      </c>
      <c r="E33" s="174" t="s">
        <v>4</v>
      </c>
      <c r="F33" s="175" t="s">
        <v>327</v>
      </c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7"/>
      <c r="T33" s="47"/>
      <c r="U33" s="186" t="s">
        <v>27</v>
      </c>
      <c r="V33" s="188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89"/>
      <c r="B34" s="201"/>
      <c r="C34" s="174"/>
      <c r="D34" s="174"/>
      <c r="E34" s="174"/>
      <c r="F34" s="192" t="s">
        <v>300</v>
      </c>
      <c r="G34" s="193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7"/>
      <c r="V34" s="189"/>
      <c r="W34" s="15"/>
    </row>
    <row r="35" spans="1:34" ht="25.5" customHeight="1">
      <c r="A35" s="162" t="s">
        <v>1</v>
      </c>
      <c r="B35" s="162"/>
      <c r="C35" s="36"/>
      <c r="D35" s="37"/>
      <c r="E35" s="37"/>
      <c r="F35" s="174" t="s">
        <v>307</v>
      </c>
      <c r="G35" s="17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81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2" t="s">
        <v>2</v>
      </c>
      <c r="B36" s="162"/>
      <c r="C36" s="36"/>
      <c r="D36" s="37"/>
      <c r="E36" s="37"/>
      <c r="F36" s="174" t="s">
        <v>308</v>
      </c>
      <c r="G36" s="174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82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88" t="s">
        <v>25</v>
      </c>
      <c r="B38" s="200"/>
      <c r="C38" s="174" t="s">
        <v>22</v>
      </c>
      <c r="D38" s="174" t="s">
        <v>3</v>
      </c>
      <c r="E38" s="174" t="s">
        <v>4</v>
      </c>
      <c r="F38" s="175" t="s">
        <v>326</v>
      </c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7"/>
      <c r="T38" s="48"/>
      <c r="U38" s="186" t="s">
        <v>27</v>
      </c>
      <c r="V38" s="188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89"/>
      <c r="B39" s="201"/>
      <c r="C39" s="174"/>
      <c r="D39" s="174"/>
      <c r="E39" s="174"/>
      <c r="F39" s="190" t="s">
        <v>298</v>
      </c>
      <c r="G39" s="191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7"/>
      <c r="V39" s="189"/>
      <c r="W39" s="15"/>
    </row>
    <row r="40" spans="1:34" ht="29.25" customHeight="1">
      <c r="A40" s="162" t="s">
        <v>1</v>
      </c>
      <c r="B40" s="162"/>
      <c r="C40" s="34"/>
      <c r="D40" s="35"/>
      <c r="E40" s="35"/>
      <c r="F40" s="179" t="s">
        <v>309</v>
      </c>
      <c r="G40" s="180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81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2" t="s">
        <v>2</v>
      </c>
      <c r="B41" s="162"/>
      <c r="C41" s="36"/>
      <c r="D41" s="37"/>
      <c r="E41" s="37"/>
      <c r="F41" s="183" t="s">
        <v>310</v>
      </c>
      <c r="G41" s="183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82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4" t="s">
        <v>6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227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2" t="s">
        <v>339</v>
      </c>
      <c r="B46" s="202"/>
      <c r="C46" s="202"/>
      <c r="D46" s="203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5" t="s">
        <v>23</v>
      </c>
      <c r="B48" s="177"/>
      <c r="C48" s="194"/>
      <c r="D48" s="195"/>
      <c r="E48" s="195"/>
      <c r="F48" s="195"/>
      <c r="G48" s="196"/>
      <c r="H48" s="175" t="s">
        <v>24</v>
      </c>
      <c r="I48" s="176"/>
      <c r="J48" s="177"/>
      <c r="K48" s="197"/>
      <c r="L48" s="198"/>
      <c r="M48" s="198"/>
      <c r="N48" s="198"/>
      <c r="O48" s="198"/>
      <c r="P48" s="199"/>
      <c r="Q48" s="175" t="s">
        <v>337</v>
      </c>
      <c r="R48" s="177"/>
      <c r="S48" s="197"/>
      <c r="T48" s="198"/>
      <c r="U48" s="198"/>
      <c r="V48" s="198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88" t="s">
        <v>25</v>
      </c>
      <c r="B49" s="200"/>
      <c r="C49" s="174" t="s">
        <v>22</v>
      </c>
      <c r="D49" s="174" t="s">
        <v>3</v>
      </c>
      <c r="E49" s="174" t="s">
        <v>4</v>
      </c>
      <c r="F49" s="175" t="s">
        <v>327</v>
      </c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7"/>
      <c r="T49" s="47"/>
      <c r="U49" s="186" t="s">
        <v>27</v>
      </c>
      <c r="V49" s="188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89"/>
      <c r="B50" s="201"/>
      <c r="C50" s="174"/>
      <c r="D50" s="174"/>
      <c r="E50" s="174"/>
      <c r="F50" s="192" t="s">
        <v>300</v>
      </c>
      <c r="G50" s="193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7"/>
      <c r="V50" s="189"/>
      <c r="W50" s="15"/>
    </row>
    <row r="51" spans="1:34" ht="25.5" customHeight="1">
      <c r="A51" s="162" t="s">
        <v>1</v>
      </c>
      <c r="B51" s="162"/>
      <c r="C51" s="36"/>
      <c r="D51" s="37"/>
      <c r="E51" s="37"/>
      <c r="F51" s="174" t="s">
        <v>307</v>
      </c>
      <c r="G51" s="174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81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2" t="s">
        <v>2</v>
      </c>
      <c r="B52" s="162"/>
      <c r="C52" s="36"/>
      <c r="D52" s="37"/>
      <c r="E52" s="37"/>
      <c r="F52" s="174" t="s">
        <v>308</v>
      </c>
      <c r="G52" s="174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82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88" t="s">
        <v>25</v>
      </c>
      <c r="B54" s="200"/>
      <c r="C54" s="174" t="s">
        <v>22</v>
      </c>
      <c r="D54" s="174" t="s">
        <v>3</v>
      </c>
      <c r="E54" s="174" t="s">
        <v>4</v>
      </c>
      <c r="F54" s="175" t="s">
        <v>326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7"/>
      <c r="T54" s="48"/>
      <c r="U54" s="186" t="s">
        <v>27</v>
      </c>
      <c r="V54" s="188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89"/>
      <c r="B55" s="201"/>
      <c r="C55" s="174"/>
      <c r="D55" s="174"/>
      <c r="E55" s="174"/>
      <c r="F55" s="190" t="s">
        <v>298</v>
      </c>
      <c r="G55" s="191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7"/>
      <c r="V55" s="189"/>
      <c r="W55" s="15"/>
    </row>
    <row r="56" spans="1:34" ht="29.25" customHeight="1">
      <c r="A56" s="162" t="s">
        <v>1</v>
      </c>
      <c r="B56" s="162"/>
      <c r="C56" s="34"/>
      <c r="D56" s="35"/>
      <c r="E56" s="35"/>
      <c r="F56" s="179" t="s">
        <v>309</v>
      </c>
      <c r="G56" s="180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81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2" t="s">
        <v>2</v>
      </c>
      <c r="B57" s="162"/>
      <c r="C57" s="36"/>
      <c r="D57" s="37"/>
      <c r="E57" s="37"/>
      <c r="F57" s="183" t="s">
        <v>310</v>
      </c>
      <c r="G57" s="183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82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2" t="s">
        <v>21</v>
      </c>
      <c r="B59" s="202"/>
      <c r="C59" s="202"/>
      <c r="D59" s="203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2" t="s">
        <v>340</v>
      </c>
      <c r="B61" s="202"/>
      <c r="C61" s="202"/>
      <c r="D61" s="203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5" t="s">
        <v>23</v>
      </c>
      <c r="B63" s="177"/>
      <c r="C63" s="194"/>
      <c r="D63" s="195"/>
      <c r="E63" s="195"/>
      <c r="F63" s="195"/>
      <c r="G63" s="196"/>
      <c r="H63" s="175" t="s">
        <v>24</v>
      </c>
      <c r="I63" s="176"/>
      <c r="J63" s="177"/>
      <c r="K63" s="197"/>
      <c r="L63" s="198"/>
      <c r="M63" s="198"/>
      <c r="N63" s="198"/>
      <c r="O63" s="198"/>
      <c r="P63" s="199"/>
      <c r="Q63" s="175" t="s">
        <v>337</v>
      </c>
      <c r="R63" s="177"/>
      <c r="S63" s="197"/>
      <c r="T63" s="198"/>
      <c r="U63" s="198"/>
      <c r="V63" s="198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88" t="s">
        <v>25</v>
      </c>
      <c r="B64" s="200"/>
      <c r="C64" s="174" t="s">
        <v>22</v>
      </c>
      <c r="D64" s="174" t="s">
        <v>3</v>
      </c>
      <c r="E64" s="174" t="s">
        <v>4</v>
      </c>
      <c r="F64" s="175" t="s">
        <v>327</v>
      </c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7"/>
      <c r="T64" s="47"/>
      <c r="U64" s="186" t="s">
        <v>27</v>
      </c>
      <c r="V64" s="188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89"/>
      <c r="B65" s="201"/>
      <c r="C65" s="174"/>
      <c r="D65" s="174"/>
      <c r="E65" s="174"/>
      <c r="F65" s="192" t="s">
        <v>300</v>
      </c>
      <c r="G65" s="193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7"/>
      <c r="V65" s="189"/>
      <c r="W65" s="15"/>
    </row>
    <row r="66" spans="1:34" ht="25.5" customHeight="1">
      <c r="A66" s="162" t="s">
        <v>1</v>
      </c>
      <c r="B66" s="162"/>
      <c r="C66" s="36"/>
      <c r="D66" s="37"/>
      <c r="E66" s="37"/>
      <c r="F66" s="174" t="s">
        <v>307</v>
      </c>
      <c r="G66" s="174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81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2" t="s">
        <v>2</v>
      </c>
      <c r="B67" s="162"/>
      <c r="C67" s="36"/>
      <c r="D67" s="37"/>
      <c r="E67" s="37"/>
      <c r="F67" s="174" t="s">
        <v>308</v>
      </c>
      <c r="G67" s="174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82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88" t="s">
        <v>25</v>
      </c>
      <c r="B69" s="200"/>
      <c r="C69" s="174" t="s">
        <v>22</v>
      </c>
      <c r="D69" s="174" t="s">
        <v>3</v>
      </c>
      <c r="E69" s="174" t="s">
        <v>4</v>
      </c>
      <c r="F69" s="175" t="s">
        <v>326</v>
      </c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7"/>
      <c r="T69" s="48"/>
      <c r="U69" s="186" t="s">
        <v>27</v>
      </c>
      <c r="V69" s="188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89"/>
      <c r="B70" s="201"/>
      <c r="C70" s="174"/>
      <c r="D70" s="174"/>
      <c r="E70" s="174"/>
      <c r="F70" s="190" t="s">
        <v>298</v>
      </c>
      <c r="G70" s="191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7"/>
      <c r="V70" s="189"/>
      <c r="W70" s="15"/>
    </row>
    <row r="71" spans="1:34" ht="29.25" customHeight="1">
      <c r="A71" s="162" t="s">
        <v>1</v>
      </c>
      <c r="B71" s="162"/>
      <c r="C71" s="34"/>
      <c r="D71" s="35"/>
      <c r="E71" s="35"/>
      <c r="F71" s="179" t="s">
        <v>309</v>
      </c>
      <c r="G71" s="180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81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2" t="s">
        <v>2</v>
      </c>
      <c r="B72" s="162"/>
      <c r="C72" s="36"/>
      <c r="D72" s="37"/>
      <c r="E72" s="37"/>
      <c r="F72" s="183" t="s">
        <v>310</v>
      </c>
      <c r="G72" s="183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82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4" t="s">
        <v>336</v>
      </c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3" t="s">
        <v>29</v>
      </c>
      <c r="B77" s="174" t="s">
        <v>30</v>
      </c>
      <c r="C77" s="174"/>
      <c r="D77" s="174"/>
      <c r="E77" s="174" t="s">
        <v>3</v>
      </c>
      <c r="F77" s="175" t="s">
        <v>26</v>
      </c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7"/>
      <c r="T77" s="47"/>
      <c r="U77" s="174" t="s">
        <v>27</v>
      </c>
      <c r="V77" s="174" t="s">
        <v>301</v>
      </c>
    </row>
    <row r="78" spans="1:34" ht="25.5" customHeight="1">
      <c r="A78" s="173"/>
      <c r="B78" s="174"/>
      <c r="C78" s="174"/>
      <c r="D78" s="174"/>
      <c r="E78" s="174"/>
      <c r="F78" s="178" t="s">
        <v>299</v>
      </c>
      <c r="G78" s="178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4"/>
      <c r="V78" s="174"/>
    </row>
    <row r="79" spans="1:34" ht="26.25" customHeight="1">
      <c r="A79" s="172" t="s">
        <v>31</v>
      </c>
      <c r="B79" s="156">
        <v>1</v>
      </c>
      <c r="C79" s="157"/>
      <c r="D79" s="158"/>
      <c r="E79" s="161"/>
      <c r="F79" s="162" t="s">
        <v>300</v>
      </c>
      <c r="G79" s="162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163" t="str">
        <f>IF(U79=0,"-",U80/U79)</f>
        <v>-</v>
      </c>
    </row>
    <row r="80" spans="1:34" ht="27.75" customHeight="1">
      <c r="A80" s="172"/>
      <c r="B80" s="156"/>
      <c r="C80" s="159"/>
      <c r="D80" s="160"/>
      <c r="E80" s="161"/>
      <c r="F80" s="164" t="s">
        <v>298</v>
      </c>
      <c r="G80" s="164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63"/>
    </row>
    <row r="81" spans="1:22" ht="26.25" customHeight="1">
      <c r="A81" s="172"/>
      <c r="B81" s="156">
        <v>2</v>
      </c>
      <c r="C81" s="157"/>
      <c r="D81" s="158"/>
      <c r="E81" s="161"/>
      <c r="F81" s="162" t="s">
        <v>300</v>
      </c>
      <c r="G81" s="162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163" t="str">
        <f>IF(U81=0,"-",U82/U81)</f>
        <v>-</v>
      </c>
    </row>
    <row r="82" spans="1:22" ht="26.25" customHeight="1">
      <c r="A82" s="172"/>
      <c r="B82" s="156"/>
      <c r="C82" s="159"/>
      <c r="D82" s="160"/>
      <c r="E82" s="161"/>
      <c r="F82" s="164" t="s">
        <v>298</v>
      </c>
      <c r="G82" s="164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63"/>
    </row>
    <row r="83" spans="1:22" ht="26.25" customHeight="1">
      <c r="A83" s="172"/>
      <c r="B83" s="156">
        <v>3</v>
      </c>
      <c r="C83" s="157"/>
      <c r="D83" s="158"/>
      <c r="E83" s="161"/>
      <c r="F83" s="162" t="s">
        <v>300</v>
      </c>
      <c r="G83" s="162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163" t="str">
        <f>IF(U83=0,"-",U84/U83)</f>
        <v>-</v>
      </c>
    </row>
    <row r="84" spans="1:22" ht="26.25" customHeight="1">
      <c r="A84" s="172"/>
      <c r="B84" s="156"/>
      <c r="C84" s="159"/>
      <c r="D84" s="160"/>
      <c r="E84" s="161"/>
      <c r="F84" s="164" t="s">
        <v>298</v>
      </c>
      <c r="G84" s="164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63"/>
    </row>
    <row r="85" spans="1:22" ht="26.25" customHeight="1">
      <c r="A85" s="172"/>
      <c r="B85" s="156">
        <v>4</v>
      </c>
      <c r="C85" s="157"/>
      <c r="D85" s="158"/>
      <c r="E85" s="161"/>
      <c r="F85" s="162" t="s">
        <v>300</v>
      </c>
      <c r="G85" s="162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163" t="str">
        <f>IF(U85=0,"-",U86/U85)</f>
        <v>-</v>
      </c>
    </row>
    <row r="86" spans="1:22" ht="26.25" customHeight="1">
      <c r="A86" s="172"/>
      <c r="B86" s="156"/>
      <c r="C86" s="159"/>
      <c r="D86" s="160"/>
      <c r="E86" s="161"/>
      <c r="F86" s="164" t="s">
        <v>298</v>
      </c>
      <c r="G86" s="164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63"/>
    </row>
    <row r="87" spans="1:22" ht="26.25" customHeight="1">
      <c r="A87" s="172"/>
      <c r="B87" s="156">
        <v>5</v>
      </c>
      <c r="C87" s="157"/>
      <c r="D87" s="158"/>
      <c r="E87" s="161"/>
      <c r="F87" s="162" t="s">
        <v>300</v>
      </c>
      <c r="G87" s="162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163" t="str">
        <f>IF(U87=0,"-",U88/U87)</f>
        <v>-</v>
      </c>
    </row>
    <row r="88" spans="1:22" ht="26.25" customHeight="1">
      <c r="A88" s="172"/>
      <c r="B88" s="156"/>
      <c r="C88" s="159"/>
      <c r="D88" s="160"/>
      <c r="E88" s="161"/>
      <c r="F88" s="164" t="s">
        <v>298</v>
      </c>
      <c r="G88" s="164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63"/>
    </row>
    <row r="90" spans="1:22" ht="36.75" customHeight="1">
      <c r="A90" s="165"/>
      <c r="B90" s="165"/>
      <c r="C90" s="165"/>
      <c r="D90" s="165"/>
      <c r="F90" s="165"/>
      <c r="G90" s="165"/>
      <c r="H90" s="165"/>
      <c r="I90" s="165"/>
      <c r="J90" s="165"/>
      <c r="K90" s="165"/>
      <c r="L90" s="165"/>
      <c r="M90" s="165"/>
      <c r="N90" s="165"/>
      <c r="P90" s="165"/>
      <c r="Q90" s="165"/>
      <c r="R90" s="165"/>
      <c r="S90" s="165"/>
      <c r="T90" s="165"/>
      <c r="U90" s="165"/>
      <c r="V90" s="165"/>
    </row>
    <row r="91" spans="1:22" ht="15" customHeight="1">
      <c r="A91" s="166" t="s">
        <v>332</v>
      </c>
      <c r="B91" s="166"/>
      <c r="C91" s="166"/>
      <c r="D91" s="166"/>
      <c r="E91" s="38"/>
      <c r="F91" s="166" t="s">
        <v>332</v>
      </c>
      <c r="G91" s="166"/>
      <c r="H91" s="166"/>
      <c r="I91" s="166"/>
      <c r="J91" s="166"/>
      <c r="K91" s="166"/>
      <c r="L91" s="166"/>
      <c r="M91" s="166"/>
      <c r="N91" s="166"/>
      <c r="O91" s="38"/>
      <c r="P91" s="166" t="s">
        <v>332</v>
      </c>
      <c r="Q91" s="166"/>
      <c r="R91" s="166"/>
      <c r="S91" s="166"/>
      <c r="T91" s="166"/>
      <c r="U91" s="166"/>
      <c r="V91" s="166"/>
    </row>
    <row r="92" spans="1:22" hidden="1"/>
    <row r="93" spans="1:22" ht="18" hidden="1">
      <c r="B93" s="167" t="s">
        <v>302</v>
      </c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24"/>
    </row>
    <row r="94" spans="1:22" ht="4.5" hidden="1" customHeight="1"/>
    <row r="95" spans="1:22" ht="36.75" hidden="1" customHeight="1">
      <c r="B95" s="25" t="s">
        <v>303</v>
      </c>
      <c r="C95" s="168" t="s">
        <v>29</v>
      </c>
      <c r="D95" s="168"/>
      <c r="E95" s="169" t="s">
        <v>311</v>
      </c>
      <c r="F95" s="169"/>
      <c r="G95" s="169"/>
      <c r="H95" s="169"/>
      <c r="I95" s="169"/>
      <c r="J95" s="169"/>
      <c r="K95" s="26" t="s">
        <v>303</v>
      </c>
      <c r="L95" s="170" t="s">
        <v>312</v>
      </c>
      <c r="M95" s="170"/>
      <c r="N95" s="170"/>
      <c r="O95" s="170"/>
      <c r="P95" s="170"/>
      <c r="Q95" s="170"/>
      <c r="R95" s="170"/>
      <c r="S95" s="171"/>
      <c r="T95" s="27"/>
    </row>
    <row r="96" spans="1:22" ht="27" hidden="1" customHeight="1">
      <c r="B96" s="147">
        <v>1</v>
      </c>
      <c r="C96" s="150" t="str">
        <f>IF(D59="","-",D59)</f>
        <v>-</v>
      </c>
      <c r="D96" s="150"/>
      <c r="E96" s="151" t="e">
        <f>IF(LEN(#REF!)&gt;17,"-",#REF!)</f>
        <v>#REF!</v>
      </c>
      <c r="F96" s="152"/>
      <c r="G96" s="152"/>
      <c r="H96" s="152"/>
      <c r="I96" s="152"/>
      <c r="J96" s="152"/>
      <c r="K96" s="28">
        <v>1</v>
      </c>
      <c r="L96" s="153" t="str">
        <f>$V$79</f>
        <v>-</v>
      </c>
      <c r="M96" s="154"/>
      <c r="N96" s="154"/>
      <c r="O96" s="154"/>
      <c r="P96" s="154"/>
      <c r="Q96" s="154"/>
      <c r="R96" s="154"/>
      <c r="S96" s="155"/>
      <c r="T96" s="29"/>
    </row>
    <row r="97" spans="2:20" ht="27" hidden="1" customHeight="1">
      <c r="B97" s="148"/>
      <c r="C97" s="150"/>
      <c r="D97" s="150"/>
      <c r="E97" s="152"/>
      <c r="F97" s="152"/>
      <c r="G97" s="152"/>
      <c r="H97" s="152"/>
      <c r="I97" s="152"/>
      <c r="J97" s="152"/>
      <c r="K97" s="28">
        <v>2</v>
      </c>
      <c r="L97" s="153" t="str">
        <f>$V$81</f>
        <v>-</v>
      </c>
      <c r="M97" s="154"/>
      <c r="N97" s="154"/>
      <c r="O97" s="154"/>
      <c r="P97" s="154"/>
      <c r="Q97" s="154"/>
      <c r="R97" s="154"/>
      <c r="S97" s="155"/>
      <c r="T97" s="29"/>
    </row>
    <row r="98" spans="2:20" ht="27" hidden="1" customHeight="1">
      <c r="B98" s="148"/>
      <c r="C98" s="150"/>
      <c r="D98" s="150"/>
      <c r="E98" s="152"/>
      <c r="F98" s="152"/>
      <c r="G98" s="152"/>
      <c r="H98" s="152"/>
      <c r="I98" s="152"/>
      <c r="J98" s="152"/>
      <c r="K98" s="28">
        <v>3</v>
      </c>
      <c r="L98" s="153" t="str">
        <f>$V$83</f>
        <v>-</v>
      </c>
      <c r="M98" s="154"/>
      <c r="N98" s="154"/>
      <c r="O98" s="154"/>
      <c r="P98" s="154"/>
      <c r="Q98" s="154"/>
      <c r="R98" s="154"/>
      <c r="S98" s="155"/>
      <c r="T98" s="29"/>
    </row>
    <row r="99" spans="2:20" ht="27" hidden="1" customHeight="1">
      <c r="B99" s="148"/>
      <c r="C99" s="150"/>
      <c r="D99" s="150"/>
      <c r="E99" s="152"/>
      <c r="F99" s="152"/>
      <c r="G99" s="152"/>
      <c r="H99" s="152"/>
      <c r="I99" s="152"/>
      <c r="J99" s="152"/>
      <c r="K99" s="28">
        <v>4</v>
      </c>
      <c r="L99" s="153" t="str">
        <f>$V$85</f>
        <v>-</v>
      </c>
      <c r="M99" s="154"/>
      <c r="N99" s="154"/>
      <c r="O99" s="154"/>
      <c r="P99" s="154"/>
      <c r="Q99" s="154"/>
      <c r="R99" s="154"/>
      <c r="S99" s="155"/>
      <c r="T99" s="29"/>
    </row>
    <row r="100" spans="2:20" ht="27" hidden="1" customHeight="1">
      <c r="B100" s="149"/>
      <c r="C100" s="150"/>
      <c r="D100" s="150"/>
      <c r="E100" s="152"/>
      <c r="F100" s="152"/>
      <c r="G100" s="152"/>
      <c r="H100" s="152"/>
      <c r="I100" s="152"/>
      <c r="J100" s="152"/>
      <c r="K100" s="28">
        <v>5</v>
      </c>
      <c r="L100" s="153" t="str">
        <f>$V$87</f>
        <v>-</v>
      </c>
      <c r="M100" s="154"/>
      <c r="N100" s="154"/>
      <c r="O100" s="154"/>
      <c r="P100" s="154"/>
      <c r="Q100" s="154"/>
      <c r="R100" s="154"/>
      <c r="S100" s="155"/>
      <c r="T100" s="29"/>
    </row>
    <row r="101" spans="2:20" ht="27" hidden="1" customHeight="1">
      <c r="B101" s="147">
        <v>2</v>
      </c>
      <c r="C101" s="150" t="e">
        <f>IF(#REF!="","-",#REF!)</f>
        <v>#REF!</v>
      </c>
      <c r="D101" s="150"/>
      <c r="E101" s="151" t="e">
        <f>IF(LEN(#REF!)&gt;17,"-",#REF!)</f>
        <v>#REF!</v>
      </c>
      <c r="F101" s="152"/>
      <c r="G101" s="152"/>
      <c r="H101" s="152"/>
      <c r="I101" s="152"/>
      <c r="J101" s="152"/>
      <c r="K101" s="28">
        <v>1</v>
      </c>
      <c r="L101" s="153" t="e">
        <f>#REF!</f>
        <v>#REF!</v>
      </c>
      <c r="M101" s="154"/>
      <c r="N101" s="154"/>
      <c r="O101" s="154"/>
      <c r="P101" s="154"/>
      <c r="Q101" s="154"/>
      <c r="R101" s="154"/>
      <c r="S101" s="155"/>
      <c r="T101" s="29"/>
    </row>
    <row r="102" spans="2:20" ht="27" hidden="1" customHeight="1">
      <c r="B102" s="148"/>
      <c r="C102" s="150"/>
      <c r="D102" s="150"/>
      <c r="E102" s="152"/>
      <c r="F102" s="152"/>
      <c r="G102" s="152"/>
      <c r="H102" s="152"/>
      <c r="I102" s="152"/>
      <c r="J102" s="152"/>
      <c r="K102" s="28">
        <v>2</v>
      </c>
      <c r="L102" s="153" t="e">
        <f>#REF!</f>
        <v>#REF!</v>
      </c>
      <c r="M102" s="154"/>
      <c r="N102" s="154"/>
      <c r="O102" s="154"/>
      <c r="P102" s="154"/>
      <c r="Q102" s="154"/>
      <c r="R102" s="154"/>
      <c r="S102" s="155"/>
      <c r="T102" s="29"/>
    </row>
    <row r="103" spans="2:20" ht="27" hidden="1" customHeight="1">
      <c r="B103" s="148"/>
      <c r="C103" s="150"/>
      <c r="D103" s="150"/>
      <c r="E103" s="152"/>
      <c r="F103" s="152"/>
      <c r="G103" s="152"/>
      <c r="H103" s="152"/>
      <c r="I103" s="152"/>
      <c r="J103" s="152"/>
      <c r="K103" s="28">
        <v>3</v>
      </c>
      <c r="L103" s="153" t="e">
        <f>#REF!</f>
        <v>#REF!</v>
      </c>
      <c r="M103" s="154"/>
      <c r="N103" s="154"/>
      <c r="O103" s="154"/>
      <c r="P103" s="154"/>
      <c r="Q103" s="154"/>
      <c r="R103" s="154"/>
      <c r="S103" s="155"/>
      <c r="T103" s="29"/>
    </row>
    <row r="104" spans="2:20" ht="27" hidden="1" customHeight="1">
      <c r="B104" s="148"/>
      <c r="C104" s="150"/>
      <c r="D104" s="150"/>
      <c r="E104" s="152"/>
      <c r="F104" s="152"/>
      <c r="G104" s="152"/>
      <c r="H104" s="152"/>
      <c r="I104" s="152"/>
      <c r="J104" s="152"/>
      <c r="K104" s="28">
        <v>4</v>
      </c>
      <c r="L104" s="153" t="e">
        <f>#REF!</f>
        <v>#REF!</v>
      </c>
      <c r="M104" s="154"/>
      <c r="N104" s="154"/>
      <c r="O104" s="154"/>
      <c r="P104" s="154"/>
      <c r="Q104" s="154"/>
      <c r="R104" s="154"/>
      <c r="S104" s="155"/>
      <c r="T104" s="29"/>
    </row>
    <row r="105" spans="2:20" ht="27" hidden="1" customHeight="1">
      <c r="B105" s="149"/>
      <c r="C105" s="150"/>
      <c r="D105" s="150"/>
      <c r="E105" s="152"/>
      <c r="F105" s="152"/>
      <c r="G105" s="152"/>
      <c r="H105" s="152"/>
      <c r="I105" s="152"/>
      <c r="J105" s="152"/>
      <c r="K105" s="28">
        <v>5</v>
      </c>
      <c r="L105" s="153" t="e">
        <f>#REF!</f>
        <v>#REF!</v>
      </c>
      <c r="M105" s="154"/>
      <c r="N105" s="154"/>
      <c r="O105" s="154"/>
      <c r="P105" s="154"/>
      <c r="Q105" s="154"/>
      <c r="R105" s="154"/>
      <c r="S105" s="155"/>
      <c r="T105" s="29"/>
    </row>
    <row r="106" spans="2:20" ht="27" hidden="1" customHeight="1">
      <c r="B106" s="147">
        <v>3</v>
      </c>
      <c r="C106" s="150" t="e">
        <f>IF(#REF!="","-",#REF!)</f>
        <v>#REF!</v>
      </c>
      <c r="D106" s="150"/>
      <c r="E106" s="151" t="e">
        <f>IF(LEN(#REF!)&gt;17,"-",#REF!)</f>
        <v>#REF!</v>
      </c>
      <c r="F106" s="152"/>
      <c r="G106" s="152"/>
      <c r="H106" s="152"/>
      <c r="I106" s="152"/>
      <c r="J106" s="152"/>
      <c r="K106" s="28">
        <v>1</v>
      </c>
      <c r="L106" s="153" t="e">
        <f>#REF!</f>
        <v>#REF!</v>
      </c>
      <c r="M106" s="154"/>
      <c r="N106" s="154"/>
      <c r="O106" s="154"/>
      <c r="P106" s="154"/>
      <c r="Q106" s="154"/>
      <c r="R106" s="154"/>
      <c r="S106" s="155"/>
      <c r="T106" s="29"/>
    </row>
    <row r="107" spans="2:20" ht="27" hidden="1" customHeight="1">
      <c r="B107" s="148"/>
      <c r="C107" s="150"/>
      <c r="D107" s="150"/>
      <c r="E107" s="152"/>
      <c r="F107" s="152"/>
      <c r="G107" s="152"/>
      <c r="H107" s="152"/>
      <c r="I107" s="152"/>
      <c r="J107" s="152"/>
      <c r="K107" s="28">
        <v>2</v>
      </c>
      <c r="L107" s="153" t="e">
        <f>#REF!</f>
        <v>#REF!</v>
      </c>
      <c r="M107" s="154"/>
      <c r="N107" s="154"/>
      <c r="O107" s="154"/>
      <c r="P107" s="154"/>
      <c r="Q107" s="154"/>
      <c r="R107" s="154"/>
      <c r="S107" s="155"/>
      <c r="T107" s="29"/>
    </row>
    <row r="108" spans="2:20" ht="27" hidden="1" customHeight="1">
      <c r="B108" s="148"/>
      <c r="C108" s="150"/>
      <c r="D108" s="150"/>
      <c r="E108" s="152"/>
      <c r="F108" s="152"/>
      <c r="G108" s="152"/>
      <c r="H108" s="152"/>
      <c r="I108" s="152"/>
      <c r="J108" s="152"/>
      <c r="K108" s="28">
        <v>3</v>
      </c>
      <c r="L108" s="153" t="e">
        <f>#REF!</f>
        <v>#REF!</v>
      </c>
      <c r="M108" s="154"/>
      <c r="N108" s="154"/>
      <c r="O108" s="154"/>
      <c r="P108" s="154"/>
      <c r="Q108" s="154"/>
      <c r="R108" s="154"/>
      <c r="S108" s="155"/>
      <c r="T108" s="29"/>
    </row>
    <row r="109" spans="2:20" ht="27" hidden="1" customHeight="1">
      <c r="B109" s="148"/>
      <c r="C109" s="150"/>
      <c r="D109" s="150"/>
      <c r="E109" s="152"/>
      <c r="F109" s="152"/>
      <c r="G109" s="152"/>
      <c r="H109" s="152"/>
      <c r="I109" s="152"/>
      <c r="J109" s="152"/>
      <c r="K109" s="28">
        <v>4</v>
      </c>
      <c r="L109" s="153" t="e">
        <f>#REF!</f>
        <v>#REF!</v>
      </c>
      <c r="M109" s="154"/>
      <c r="N109" s="154"/>
      <c r="O109" s="154"/>
      <c r="P109" s="154"/>
      <c r="Q109" s="154"/>
      <c r="R109" s="154"/>
      <c r="S109" s="155"/>
      <c r="T109" s="29"/>
    </row>
    <row r="110" spans="2:20" ht="27" hidden="1" customHeight="1">
      <c r="B110" s="149"/>
      <c r="C110" s="150"/>
      <c r="D110" s="150"/>
      <c r="E110" s="152"/>
      <c r="F110" s="152"/>
      <c r="G110" s="152"/>
      <c r="H110" s="152"/>
      <c r="I110" s="152"/>
      <c r="J110" s="152"/>
      <c r="K110" s="28">
        <v>5</v>
      </c>
      <c r="L110" s="153" t="e">
        <f>#REF!</f>
        <v>#REF!</v>
      </c>
      <c r="M110" s="154"/>
      <c r="N110" s="154"/>
      <c r="O110" s="154"/>
      <c r="P110" s="154"/>
      <c r="Q110" s="154"/>
      <c r="R110" s="154"/>
      <c r="S110" s="155"/>
      <c r="T110" s="29"/>
    </row>
    <row r="111" spans="2:20" ht="27" hidden="1" customHeight="1">
      <c r="B111" s="147">
        <v>4</v>
      </c>
      <c r="C111" s="150" t="e">
        <f>IF(#REF!="","-",#REF!)</f>
        <v>#REF!</v>
      </c>
      <c r="D111" s="150"/>
      <c r="E111" s="151" t="e">
        <f>IF(LEN(#REF!)&gt;17,"-",#REF!)</f>
        <v>#REF!</v>
      </c>
      <c r="F111" s="152"/>
      <c r="G111" s="152"/>
      <c r="H111" s="152"/>
      <c r="I111" s="152"/>
      <c r="J111" s="152"/>
      <c r="K111" s="28">
        <v>1</v>
      </c>
      <c r="L111" s="153" t="e">
        <f>#REF!</f>
        <v>#REF!</v>
      </c>
      <c r="M111" s="154"/>
      <c r="N111" s="154"/>
      <c r="O111" s="154"/>
      <c r="P111" s="154"/>
      <c r="Q111" s="154"/>
      <c r="R111" s="154"/>
      <c r="S111" s="155"/>
      <c r="T111" s="29"/>
    </row>
    <row r="112" spans="2:20" ht="27" hidden="1" customHeight="1">
      <c r="B112" s="148"/>
      <c r="C112" s="150"/>
      <c r="D112" s="150"/>
      <c r="E112" s="152"/>
      <c r="F112" s="152"/>
      <c r="G112" s="152"/>
      <c r="H112" s="152"/>
      <c r="I112" s="152"/>
      <c r="J112" s="152"/>
      <c r="K112" s="28">
        <v>2</v>
      </c>
      <c r="L112" s="153" t="e">
        <f>#REF!</f>
        <v>#REF!</v>
      </c>
      <c r="M112" s="154"/>
      <c r="N112" s="154"/>
      <c r="O112" s="154"/>
      <c r="P112" s="154"/>
      <c r="Q112" s="154"/>
      <c r="R112" s="154"/>
      <c r="S112" s="155"/>
      <c r="T112" s="29"/>
    </row>
    <row r="113" spans="2:20" ht="27" hidden="1" customHeight="1">
      <c r="B113" s="148"/>
      <c r="C113" s="150"/>
      <c r="D113" s="150"/>
      <c r="E113" s="152"/>
      <c r="F113" s="152"/>
      <c r="G113" s="152"/>
      <c r="H113" s="152"/>
      <c r="I113" s="152"/>
      <c r="J113" s="152"/>
      <c r="K113" s="28">
        <v>3</v>
      </c>
      <c r="L113" s="153" t="e">
        <f>#REF!</f>
        <v>#REF!</v>
      </c>
      <c r="M113" s="154"/>
      <c r="N113" s="154"/>
      <c r="O113" s="154"/>
      <c r="P113" s="154"/>
      <c r="Q113" s="154"/>
      <c r="R113" s="154"/>
      <c r="S113" s="155"/>
      <c r="T113" s="29"/>
    </row>
    <row r="114" spans="2:20" ht="27" hidden="1" customHeight="1">
      <c r="B114" s="148"/>
      <c r="C114" s="150"/>
      <c r="D114" s="150"/>
      <c r="E114" s="152"/>
      <c r="F114" s="152"/>
      <c r="G114" s="152"/>
      <c r="H114" s="152"/>
      <c r="I114" s="152"/>
      <c r="J114" s="152"/>
      <c r="K114" s="28">
        <v>4</v>
      </c>
      <c r="L114" s="153" t="e">
        <f>#REF!</f>
        <v>#REF!</v>
      </c>
      <c r="M114" s="154"/>
      <c r="N114" s="154"/>
      <c r="O114" s="154"/>
      <c r="P114" s="154"/>
      <c r="Q114" s="154"/>
      <c r="R114" s="154"/>
      <c r="S114" s="155"/>
      <c r="T114" s="29"/>
    </row>
    <row r="115" spans="2:20" ht="27" hidden="1" customHeight="1">
      <c r="B115" s="149"/>
      <c r="C115" s="150"/>
      <c r="D115" s="150"/>
      <c r="E115" s="152"/>
      <c r="F115" s="152"/>
      <c r="G115" s="152"/>
      <c r="H115" s="152"/>
      <c r="I115" s="152"/>
      <c r="J115" s="152"/>
      <c r="K115" s="28">
        <v>5</v>
      </c>
      <c r="L115" s="153" t="e">
        <f>#REF!</f>
        <v>#REF!</v>
      </c>
      <c r="M115" s="154"/>
      <c r="N115" s="154"/>
      <c r="O115" s="154"/>
      <c r="P115" s="154"/>
      <c r="Q115" s="154"/>
      <c r="R115" s="154"/>
      <c r="S115" s="155"/>
      <c r="T115" s="29"/>
    </row>
    <row r="116" spans="2:20" ht="27" hidden="1" customHeight="1">
      <c r="B116" s="147">
        <v>5</v>
      </c>
      <c r="C116" s="150" t="e">
        <f>IF(#REF!="","-",#REF!)</f>
        <v>#REF!</v>
      </c>
      <c r="D116" s="150"/>
      <c r="E116" s="151" t="e">
        <f>IF(LEN(#REF!)&gt;17,"-",#REF!)</f>
        <v>#REF!</v>
      </c>
      <c r="F116" s="152"/>
      <c r="G116" s="152"/>
      <c r="H116" s="152"/>
      <c r="I116" s="152"/>
      <c r="J116" s="152"/>
      <c r="K116" s="28">
        <v>1</v>
      </c>
      <c r="L116" s="153" t="e">
        <f>#REF!</f>
        <v>#REF!</v>
      </c>
      <c r="M116" s="154"/>
      <c r="N116" s="154"/>
      <c r="O116" s="154"/>
      <c r="P116" s="154"/>
      <c r="Q116" s="154"/>
      <c r="R116" s="154"/>
      <c r="S116" s="155"/>
      <c r="T116" s="29"/>
    </row>
    <row r="117" spans="2:20" ht="27" hidden="1" customHeight="1">
      <c r="B117" s="148"/>
      <c r="C117" s="150"/>
      <c r="D117" s="150"/>
      <c r="E117" s="152"/>
      <c r="F117" s="152"/>
      <c r="G117" s="152"/>
      <c r="H117" s="152"/>
      <c r="I117" s="152"/>
      <c r="J117" s="152"/>
      <c r="K117" s="28">
        <v>2</v>
      </c>
      <c r="L117" s="153" t="e">
        <f>#REF!</f>
        <v>#REF!</v>
      </c>
      <c r="M117" s="154"/>
      <c r="N117" s="154"/>
      <c r="O117" s="154"/>
      <c r="P117" s="154"/>
      <c r="Q117" s="154"/>
      <c r="R117" s="154"/>
      <c r="S117" s="155"/>
      <c r="T117" s="29"/>
    </row>
    <row r="118" spans="2:20" ht="27" hidden="1" customHeight="1">
      <c r="B118" s="148"/>
      <c r="C118" s="150"/>
      <c r="D118" s="150"/>
      <c r="E118" s="152"/>
      <c r="F118" s="152"/>
      <c r="G118" s="152"/>
      <c r="H118" s="152"/>
      <c r="I118" s="152"/>
      <c r="J118" s="152"/>
      <c r="K118" s="28">
        <v>3</v>
      </c>
      <c r="L118" s="153" t="e">
        <f>#REF!</f>
        <v>#REF!</v>
      </c>
      <c r="M118" s="154"/>
      <c r="N118" s="154"/>
      <c r="O118" s="154"/>
      <c r="P118" s="154"/>
      <c r="Q118" s="154"/>
      <c r="R118" s="154"/>
      <c r="S118" s="155"/>
      <c r="T118" s="29"/>
    </row>
    <row r="119" spans="2:20" ht="27" hidden="1" customHeight="1">
      <c r="B119" s="148"/>
      <c r="C119" s="150"/>
      <c r="D119" s="150"/>
      <c r="E119" s="152"/>
      <c r="F119" s="152"/>
      <c r="G119" s="152"/>
      <c r="H119" s="152"/>
      <c r="I119" s="152"/>
      <c r="J119" s="152"/>
      <c r="K119" s="28">
        <v>4</v>
      </c>
      <c r="L119" s="153" t="e">
        <f>#REF!</f>
        <v>#REF!</v>
      </c>
      <c r="M119" s="154"/>
      <c r="N119" s="154"/>
      <c r="O119" s="154"/>
      <c r="P119" s="154"/>
      <c r="Q119" s="154"/>
      <c r="R119" s="154"/>
      <c r="S119" s="155"/>
      <c r="T119" s="29"/>
    </row>
    <row r="120" spans="2:20" ht="27" hidden="1" customHeight="1">
      <c r="B120" s="149"/>
      <c r="C120" s="150"/>
      <c r="D120" s="150"/>
      <c r="E120" s="152"/>
      <c r="F120" s="152"/>
      <c r="G120" s="152"/>
      <c r="H120" s="152"/>
      <c r="I120" s="152"/>
      <c r="J120" s="152"/>
      <c r="K120" s="28">
        <v>5</v>
      </c>
      <c r="L120" s="153" t="e">
        <f>#REF!</f>
        <v>#REF!</v>
      </c>
      <c r="M120" s="154"/>
      <c r="N120" s="154"/>
      <c r="O120" s="154"/>
      <c r="P120" s="154"/>
      <c r="Q120" s="154"/>
      <c r="R120" s="154"/>
      <c r="S120" s="155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829</v>
      </c>
      <c r="C1" s="57" t="s">
        <v>828</v>
      </c>
      <c r="D1" s="58" t="s">
        <v>37</v>
      </c>
      <c r="E1" s="58" t="s">
        <v>849</v>
      </c>
      <c r="F1" s="58" t="s">
        <v>71</v>
      </c>
      <c r="G1" s="58" t="s">
        <v>341</v>
      </c>
    </row>
    <row r="2" spans="1:8">
      <c r="A2">
        <v>1</v>
      </c>
      <c r="B2" t="s">
        <v>343</v>
      </c>
      <c r="C2" t="s">
        <v>342</v>
      </c>
      <c r="D2" s="89" t="s">
        <v>991</v>
      </c>
      <c r="E2" s="89" t="s">
        <v>963</v>
      </c>
      <c r="F2" t="s">
        <v>850</v>
      </c>
      <c r="G2" s="135" t="s">
        <v>1034</v>
      </c>
    </row>
    <row r="3" spans="1:8">
      <c r="A3">
        <v>2</v>
      </c>
      <c r="B3" t="s">
        <v>345</v>
      </c>
      <c r="C3" t="s">
        <v>344</v>
      </c>
      <c r="D3" s="89" t="s">
        <v>992</v>
      </c>
      <c r="E3" s="89" t="s">
        <v>964</v>
      </c>
      <c r="F3" t="s">
        <v>851</v>
      </c>
      <c r="G3" t="s">
        <v>1033</v>
      </c>
    </row>
    <row r="4" spans="1:8">
      <c r="A4">
        <v>3</v>
      </c>
      <c r="B4" t="s">
        <v>347</v>
      </c>
      <c r="C4" t="s">
        <v>346</v>
      </c>
      <c r="D4" s="89" t="s">
        <v>993</v>
      </c>
      <c r="E4" s="89" t="s">
        <v>965</v>
      </c>
      <c r="F4" t="s">
        <v>852</v>
      </c>
      <c r="G4" t="s">
        <v>1035</v>
      </c>
    </row>
    <row r="5" spans="1:8">
      <c r="A5">
        <v>4</v>
      </c>
      <c r="B5" t="s">
        <v>349</v>
      </c>
      <c r="C5" t="s">
        <v>348</v>
      </c>
      <c r="D5" s="89" t="s">
        <v>994</v>
      </c>
      <c r="E5" s="89" t="s">
        <v>966</v>
      </c>
      <c r="F5" t="s">
        <v>853</v>
      </c>
      <c r="G5" t="s">
        <v>1036</v>
      </c>
    </row>
    <row r="6" spans="1:8">
      <c r="A6">
        <v>5</v>
      </c>
      <c r="B6" t="s">
        <v>351</v>
      </c>
      <c r="C6" t="s">
        <v>350</v>
      </c>
      <c r="E6" s="89" t="s">
        <v>967</v>
      </c>
      <c r="F6" t="s">
        <v>854</v>
      </c>
      <c r="G6" t="s">
        <v>1037</v>
      </c>
    </row>
    <row r="7" spans="1:8">
      <c r="A7">
        <v>6</v>
      </c>
      <c r="B7" t="s">
        <v>353</v>
      </c>
      <c r="C7" t="s">
        <v>352</v>
      </c>
      <c r="E7" s="89" t="s">
        <v>968</v>
      </c>
      <c r="F7" t="s">
        <v>855</v>
      </c>
      <c r="G7" t="s">
        <v>1038</v>
      </c>
    </row>
    <row r="8" spans="1:8">
      <c r="A8">
        <v>7</v>
      </c>
      <c r="B8" t="s">
        <v>354</v>
      </c>
      <c r="C8" s="46" t="s">
        <v>830</v>
      </c>
      <c r="D8" s="46"/>
      <c r="E8" s="89" t="s">
        <v>969</v>
      </c>
      <c r="F8" t="s">
        <v>856</v>
      </c>
      <c r="G8" t="s">
        <v>1039</v>
      </c>
    </row>
    <row r="9" spans="1:8">
      <c r="A9">
        <v>8</v>
      </c>
      <c r="B9" t="s">
        <v>356</v>
      </c>
      <c r="C9" t="s">
        <v>355</v>
      </c>
      <c r="E9" s="89" t="s">
        <v>970</v>
      </c>
      <c r="F9" t="s">
        <v>857</v>
      </c>
      <c r="G9" t="s">
        <v>1041</v>
      </c>
    </row>
    <row r="10" spans="1:8" ht="30">
      <c r="A10">
        <v>9</v>
      </c>
      <c r="B10" t="s">
        <v>358</v>
      </c>
      <c r="C10" t="s">
        <v>357</v>
      </c>
      <c r="E10" s="89" t="s">
        <v>971</v>
      </c>
      <c r="F10" t="s">
        <v>858</v>
      </c>
      <c r="G10" s="135" t="s">
        <v>1040</v>
      </c>
      <c r="H10" s="59"/>
    </row>
    <row r="11" spans="1:8">
      <c r="A11">
        <v>10</v>
      </c>
      <c r="B11" t="s">
        <v>360</v>
      </c>
      <c r="C11" t="s">
        <v>359</v>
      </c>
      <c r="E11" s="89" t="s">
        <v>972</v>
      </c>
      <c r="F11" t="s">
        <v>859</v>
      </c>
    </row>
    <row r="12" spans="1:8">
      <c r="A12">
        <v>11</v>
      </c>
      <c r="B12" t="s">
        <v>361</v>
      </c>
      <c r="C12" t="s">
        <v>831</v>
      </c>
      <c r="E12" s="89" t="s">
        <v>973</v>
      </c>
      <c r="F12" t="s">
        <v>860</v>
      </c>
    </row>
    <row r="13" spans="1:8">
      <c r="A13">
        <v>12</v>
      </c>
      <c r="B13" t="s">
        <v>363</v>
      </c>
      <c r="C13" t="s">
        <v>362</v>
      </c>
      <c r="E13" s="89" t="s">
        <v>974</v>
      </c>
      <c r="F13" t="s">
        <v>861</v>
      </c>
    </row>
    <row r="14" spans="1:8">
      <c r="A14">
        <v>13</v>
      </c>
      <c r="B14" t="s">
        <v>365</v>
      </c>
      <c r="C14" t="s">
        <v>364</v>
      </c>
      <c r="E14" s="89" t="s">
        <v>975</v>
      </c>
      <c r="F14" t="s">
        <v>862</v>
      </c>
    </row>
    <row r="15" spans="1:8">
      <c r="A15">
        <v>14</v>
      </c>
      <c r="B15" t="s">
        <v>367</v>
      </c>
      <c r="C15" t="s">
        <v>366</v>
      </c>
      <c r="E15" s="89" t="s">
        <v>976</v>
      </c>
      <c r="F15" t="s">
        <v>863</v>
      </c>
    </row>
    <row r="16" spans="1:8">
      <c r="A16">
        <v>15</v>
      </c>
      <c r="B16" t="s">
        <v>369</v>
      </c>
      <c r="C16" t="s">
        <v>368</v>
      </c>
      <c r="E16" s="89" t="s">
        <v>977</v>
      </c>
      <c r="F16" t="s">
        <v>864</v>
      </c>
    </row>
    <row r="17" spans="1:6">
      <c r="A17">
        <v>16</v>
      </c>
      <c r="B17" t="s">
        <v>371</v>
      </c>
      <c r="C17" t="s">
        <v>370</v>
      </c>
      <c r="E17" s="89" t="s">
        <v>978</v>
      </c>
      <c r="F17" t="s">
        <v>865</v>
      </c>
    </row>
    <row r="18" spans="1:6">
      <c r="A18">
        <v>17</v>
      </c>
      <c r="B18" t="s">
        <v>373</v>
      </c>
      <c r="C18" t="s">
        <v>372</v>
      </c>
      <c r="E18" s="89" t="s">
        <v>979</v>
      </c>
      <c r="F18" t="s">
        <v>866</v>
      </c>
    </row>
    <row r="19" spans="1:6">
      <c r="A19">
        <v>18</v>
      </c>
      <c r="B19" t="s">
        <v>375</v>
      </c>
      <c r="C19" t="s">
        <v>374</v>
      </c>
      <c r="E19" s="89" t="s">
        <v>980</v>
      </c>
      <c r="F19" t="s">
        <v>867</v>
      </c>
    </row>
    <row r="20" spans="1:6">
      <c r="A20">
        <v>19</v>
      </c>
      <c r="B20" t="s">
        <v>377</v>
      </c>
      <c r="C20" t="s">
        <v>376</v>
      </c>
      <c r="E20" s="89" t="s">
        <v>981</v>
      </c>
      <c r="F20" t="s">
        <v>868</v>
      </c>
    </row>
    <row r="21" spans="1:6">
      <c r="A21">
        <v>20</v>
      </c>
      <c r="B21" t="s">
        <v>379</v>
      </c>
      <c r="C21" t="s">
        <v>378</v>
      </c>
      <c r="E21" s="89" t="s">
        <v>982</v>
      </c>
      <c r="F21" t="s">
        <v>869</v>
      </c>
    </row>
    <row r="22" spans="1:6">
      <c r="A22">
        <v>21</v>
      </c>
      <c r="B22" t="s">
        <v>381</v>
      </c>
      <c r="C22" t="s">
        <v>380</v>
      </c>
      <c r="E22" s="89" t="s">
        <v>983</v>
      </c>
      <c r="F22" t="s">
        <v>870</v>
      </c>
    </row>
    <row r="23" spans="1:6">
      <c r="A23">
        <v>22</v>
      </c>
      <c r="B23" t="s">
        <v>382</v>
      </c>
      <c r="C23" t="s">
        <v>832</v>
      </c>
      <c r="E23" s="89" t="s">
        <v>984</v>
      </c>
      <c r="F23" t="s">
        <v>871</v>
      </c>
    </row>
    <row r="24" spans="1:6">
      <c r="A24">
        <v>23</v>
      </c>
      <c r="B24" t="s">
        <v>384</v>
      </c>
      <c r="C24" t="s">
        <v>383</v>
      </c>
      <c r="E24" s="89" t="s">
        <v>985</v>
      </c>
      <c r="F24" t="s">
        <v>872</v>
      </c>
    </row>
    <row r="25" spans="1:6">
      <c r="A25">
        <v>24</v>
      </c>
      <c r="B25" t="s">
        <v>386</v>
      </c>
      <c r="C25" t="s">
        <v>385</v>
      </c>
      <c r="E25" s="89" t="s">
        <v>986</v>
      </c>
      <c r="F25" t="s">
        <v>873</v>
      </c>
    </row>
    <row r="26" spans="1:6">
      <c r="A26">
        <v>25</v>
      </c>
      <c r="B26" t="s">
        <v>388</v>
      </c>
      <c r="C26" t="s">
        <v>387</v>
      </c>
      <c r="E26" s="89" t="s">
        <v>987</v>
      </c>
      <c r="F26" t="s">
        <v>874</v>
      </c>
    </row>
    <row r="27" spans="1:6">
      <c r="A27">
        <v>26</v>
      </c>
      <c r="B27" s="91" t="s">
        <v>390</v>
      </c>
      <c r="C27" s="91" t="s">
        <v>389</v>
      </c>
      <c r="E27" s="89" t="s">
        <v>988</v>
      </c>
      <c r="F27" t="s">
        <v>875</v>
      </c>
    </row>
    <row r="28" spans="1:6">
      <c r="A28">
        <v>27</v>
      </c>
      <c r="B28" t="s">
        <v>392</v>
      </c>
      <c r="C28" t="s">
        <v>391</v>
      </c>
      <c r="E28" s="89" t="s">
        <v>989</v>
      </c>
      <c r="F28" t="s">
        <v>876</v>
      </c>
    </row>
    <row r="29" spans="1:6">
      <c r="A29">
        <v>28</v>
      </c>
      <c r="B29" t="s">
        <v>394</v>
      </c>
      <c r="C29" t="s">
        <v>393</v>
      </c>
      <c r="E29" s="89" t="s">
        <v>990</v>
      </c>
      <c r="F29" t="s">
        <v>877</v>
      </c>
    </row>
    <row r="30" spans="1:6">
      <c r="A30">
        <v>29</v>
      </c>
      <c r="B30" t="s">
        <v>396</v>
      </c>
      <c r="C30" t="s">
        <v>395</v>
      </c>
      <c r="F30" t="s">
        <v>878</v>
      </c>
    </row>
    <row r="31" spans="1:6">
      <c r="A31">
        <v>30</v>
      </c>
      <c r="B31" t="s">
        <v>398</v>
      </c>
      <c r="C31" t="s">
        <v>397</v>
      </c>
      <c r="F31" t="s">
        <v>879</v>
      </c>
    </row>
    <row r="32" spans="1:6">
      <c r="A32">
        <v>31</v>
      </c>
      <c r="B32" t="s">
        <v>400</v>
      </c>
      <c r="C32" t="s">
        <v>399</v>
      </c>
      <c r="F32" t="s">
        <v>880</v>
      </c>
    </row>
    <row r="33" spans="1:6">
      <c r="A33">
        <v>32</v>
      </c>
      <c r="B33" t="s">
        <v>402</v>
      </c>
      <c r="C33" t="s">
        <v>401</v>
      </c>
      <c r="F33" t="s">
        <v>881</v>
      </c>
    </row>
    <row r="34" spans="1:6">
      <c r="A34">
        <v>33</v>
      </c>
      <c r="B34" t="s">
        <v>404</v>
      </c>
      <c r="C34" t="s">
        <v>403</v>
      </c>
      <c r="F34" t="s">
        <v>882</v>
      </c>
    </row>
    <row r="35" spans="1:6">
      <c r="A35">
        <v>34</v>
      </c>
      <c r="B35" t="s">
        <v>405</v>
      </c>
      <c r="C35" t="s">
        <v>833</v>
      </c>
      <c r="F35" t="s">
        <v>883</v>
      </c>
    </row>
    <row r="36" spans="1:6">
      <c r="A36">
        <v>35</v>
      </c>
      <c r="B36" t="s">
        <v>407</v>
      </c>
      <c r="C36" t="s">
        <v>406</v>
      </c>
      <c r="F36" t="s">
        <v>884</v>
      </c>
    </row>
    <row r="37" spans="1:6">
      <c r="A37">
        <v>36</v>
      </c>
      <c r="B37" t="s">
        <v>409</v>
      </c>
      <c r="C37" t="s">
        <v>408</v>
      </c>
      <c r="F37" t="s">
        <v>885</v>
      </c>
    </row>
    <row r="38" spans="1:6">
      <c r="A38">
        <v>37</v>
      </c>
      <c r="B38" t="s">
        <v>411</v>
      </c>
      <c r="C38" t="s">
        <v>410</v>
      </c>
      <c r="F38" t="s">
        <v>886</v>
      </c>
    </row>
    <row r="39" spans="1:6">
      <c r="A39">
        <v>38</v>
      </c>
      <c r="B39" t="s">
        <v>413</v>
      </c>
      <c r="C39" t="s">
        <v>412</v>
      </c>
      <c r="F39" t="s">
        <v>887</v>
      </c>
    </row>
    <row r="40" spans="1:6">
      <c r="A40">
        <v>39</v>
      </c>
      <c r="B40" t="s">
        <v>415</v>
      </c>
      <c r="C40" t="s">
        <v>414</v>
      </c>
      <c r="F40" t="s">
        <v>888</v>
      </c>
    </row>
    <row r="41" spans="1:6">
      <c r="A41">
        <v>40</v>
      </c>
      <c r="B41" t="s">
        <v>417</v>
      </c>
      <c r="C41" t="s">
        <v>416</v>
      </c>
      <c r="F41" t="s">
        <v>889</v>
      </c>
    </row>
    <row r="42" spans="1:6">
      <c r="A42">
        <v>41</v>
      </c>
      <c r="B42" t="s">
        <v>419</v>
      </c>
      <c r="C42" t="s">
        <v>418</v>
      </c>
      <c r="F42" t="s">
        <v>890</v>
      </c>
    </row>
    <row r="43" spans="1:6">
      <c r="A43">
        <v>42</v>
      </c>
      <c r="B43" s="91" t="s">
        <v>421</v>
      </c>
      <c r="C43" s="91" t="s">
        <v>420</v>
      </c>
      <c r="F43" t="s">
        <v>891</v>
      </c>
    </row>
    <row r="44" spans="1:6">
      <c r="A44">
        <v>43</v>
      </c>
      <c r="B44" s="91" t="s">
        <v>423</v>
      </c>
      <c r="C44" s="91" t="s">
        <v>422</v>
      </c>
      <c r="F44" t="s">
        <v>892</v>
      </c>
    </row>
    <row r="45" spans="1:6">
      <c r="A45">
        <v>44</v>
      </c>
      <c r="B45" t="s">
        <v>425</v>
      </c>
      <c r="C45" t="s">
        <v>424</v>
      </c>
      <c r="F45" t="s">
        <v>893</v>
      </c>
    </row>
    <row r="46" spans="1:6">
      <c r="A46">
        <v>45</v>
      </c>
      <c r="B46" t="s">
        <v>427</v>
      </c>
      <c r="C46" t="s">
        <v>426</v>
      </c>
      <c r="F46" t="s">
        <v>894</v>
      </c>
    </row>
    <row r="47" spans="1:6">
      <c r="A47">
        <v>46</v>
      </c>
      <c r="B47" t="s">
        <v>429</v>
      </c>
      <c r="C47" t="s">
        <v>428</v>
      </c>
      <c r="F47" t="s">
        <v>895</v>
      </c>
    </row>
    <row r="48" spans="1:6">
      <c r="A48">
        <v>47</v>
      </c>
      <c r="B48" t="s">
        <v>431</v>
      </c>
      <c r="C48" t="s">
        <v>430</v>
      </c>
      <c r="F48" t="s">
        <v>896</v>
      </c>
    </row>
    <row r="49" spans="1:6">
      <c r="A49">
        <v>48</v>
      </c>
      <c r="B49" t="s">
        <v>433</v>
      </c>
      <c r="C49" t="s">
        <v>432</v>
      </c>
      <c r="F49" t="s">
        <v>897</v>
      </c>
    </row>
    <row r="50" spans="1:6">
      <c r="A50">
        <v>49</v>
      </c>
      <c r="B50" t="s">
        <v>435</v>
      </c>
      <c r="C50" t="s">
        <v>434</v>
      </c>
      <c r="F50" t="s">
        <v>898</v>
      </c>
    </row>
    <row r="51" spans="1:6">
      <c r="A51">
        <v>50</v>
      </c>
      <c r="B51" t="s">
        <v>437</v>
      </c>
      <c r="C51" t="s">
        <v>436</v>
      </c>
      <c r="F51" t="s">
        <v>899</v>
      </c>
    </row>
    <row r="52" spans="1:6">
      <c r="A52">
        <v>51</v>
      </c>
      <c r="B52" t="s">
        <v>439</v>
      </c>
      <c r="C52" t="s">
        <v>438</v>
      </c>
      <c r="F52" t="s">
        <v>900</v>
      </c>
    </row>
    <row r="53" spans="1:6">
      <c r="A53">
        <v>52</v>
      </c>
      <c r="B53" t="s">
        <v>441</v>
      </c>
      <c r="C53" t="s">
        <v>440</v>
      </c>
      <c r="F53" t="s">
        <v>901</v>
      </c>
    </row>
    <row r="54" spans="1:6">
      <c r="A54">
        <v>53</v>
      </c>
      <c r="B54" t="s">
        <v>443</v>
      </c>
      <c r="C54" t="s">
        <v>442</v>
      </c>
      <c r="F54" t="s">
        <v>902</v>
      </c>
    </row>
    <row r="55" spans="1:6">
      <c r="A55">
        <v>54</v>
      </c>
      <c r="B55" s="91" t="s">
        <v>445</v>
      </c>
      <c r="C55" s="91" t="s">
        <v>444</v>
      </c>
      <c r="F55" t="s">
        <v>903</v>
      </c>
    </row>
    <row r="56" spans="1:6">
      <c r="A56">
        <v>55</v>
      </c>
      <c r="B56" s="91" t="s">
        <v>447</v>
      </c>
      <c r="C56" s="91" t="s">
        <v>446</v>
      </c>
      <c r="F56" t="s">
        <v>904</v>
      </c>
    </row>
    <row r="57" spans="1:6">
      <c r="A57">
        <v>56</v>
      </c>
      <c r="B57" t="s">
        <v>449</v>
      </c>
      <c r="C57" t="s">
        <v>448</v>
      </c>
      <c r="F57" t="s">
        <v>905</v>
      </c>
    </row>
    <row r="58" spans="1:6">
      <c r="A58">
        <v>57</v>
      </c>
      <c r="B58" t="s">
        <v>451</v>
      </c>
      <c r="C58" t="s">
        <v>450</v>
      </c>
      <c r="F58" t="s">
        <v>906</v>
      </c>
    </row>
    <row r="59" spans="1:6">
      <c r="A59">
        <v>58</v>
      </c>
      <c r="B59" t="s">
        <v>453</v>
      </c>
      <c r="C59" t="s">
        <v>452</v>
      </c>
      <c r="F59" t="s">
        <v>907</v>
      </c>
    </row>
    <row r="60" spans="1:6">
      <c r="A60">
        <v>59</v>
      </c>
      <c r="B60" t="s">
        <v>455</v>
      </c>
      <c r="C60" t="s">
        <v>454</v>
      </c>
      <c r="F60" t="s">
        <v>908</v>
      </c>
    </row>
    <row r="61" spans="1:6">
      <c r="A61">
        <v>60</v>
      </c>
      <c r="B61" t="s">
        <v>457</v>
      </c>
      <c r="C61" t="s">
        <v>456</v>
      </c>
      <c r="F61" t="s">
        <v>909</v>
      </c>
    </row>
    <row r="62" spans="1:6">
      <c r="A62">
        <v>61</v>
      </c>
      <c r="B62" t="s">
        <v>459</v>
      </c>
      <c r="C62" t="s">
        <v>458</v>
      </c>
      <c r="F62" t="s">
        <v>910</v>
      </c>
    </row>
    <row r="63" spans="1:6">
      <c r="A63">
        <v>62</v>
      </c>
      <c r="B63" t="s">
        <v>461</v>
      </c>
      <c r="C63" t="s">
        <v>460</v>
      </c>
      <c r="F63" t="s">
        <v>911</v>
      </c>
    </row>
    <row r="64" spans="1:6">
      <c r="A64">
        <v>63</v>
      </c>
      <c r="B64" t="s">
        <v>463</v>
      </c>
      <c r="C64" t="s">
        <v>462</v>
      </c>
      <c r="F64" t="s">
        <v>912</v>
      </c>
    </row>
    <row r="65" spans="1:6">
      <c r="A65">
        <v>64</v>
      </c>
      <c r="B65" t="s">
        <v>465</v>
      </c>
      <c r="C65" t="s">
        <v>464</v>
      </c>
      <c r="F65" t="s">
        <v>913</v>
      </c>
    </row>
    <row r="66" spans="1:6">
      <c r="A66">
        <v>65</v>
      </c>
      <c r="B66" t="s">
        <v>467</v>
      </c>
      <c r="C66" t="s">
        <v>466</v>
      </c>
      <c r="F66" t="s">
        <v>914</v>
      </c>
    </row>
    <row r="67" spans="1:6">
      <c r="A67">
        <v>66</v>
      </c>
      <c r="B67" t="s">
        <v>469</v>
      </c>
      <c r="C67" t="s">
        <v>468</v>
      </c>
      <c r="F67" t="s">
        <v>915</v>
      </c>
    </row>
    <row r="68" spans="1:6">
      <c r="A68">
        <v>67</v>
      </c>
      <c r="B68" t="s">
        <v>471</v>
      </c>
      <c r="C68" t="s">
        <v>470</v>
      </c>
      <c r="F68" t="s">
        <v>916</v>
      </c>
    </row>
    <row r="69" spans="1:6">
      <c r="A69">
        <v>68</v>
      </c>
      <c r="B69" t="s">
        <v>473</v>
      </c>
      <c r="C69" t="s">
        <v>472</v>
      </c>
      <c r="F69" t="s">
        <v>917</v>
      </c>
    </row>
    <row r="70" spans="1:6">
      <c r="A70">
        <v>69</v>
      </c>
      <c r="B70" t="s">
        <v>475</v>
      </c>
      <c r="C70" t="s">
        <v>474</v>
      </c>
      <c r="F70" t="s">
        <v>918</v>
      </c>
    </row>
    <row r="71" spans="1:6">
      <c r="A71">
        <v>70</v>
      </c>
      <c r="B71" s="91" t="s">
        <v>477</v>
      </c>
      <c r="C71" s="91" t="s">
        <v>476</v>
      </c>
      <c r="F71" t="s">
        <v>919</v>
      </c>
    </row>
    <row r="72" spans="1:6">
      <c r="A72">
        <v>71</v>
      </c>
      <c r="B72" s="91" t="s">
        <v>479</v>
      </c>
      <c r="C72" s="91" t="s">
        <v>478</v>
      </c>
      <c r="F72" t="s">
        <v>920</v>
      </c>
    </row>
    <row r="73" spans="1:6">
      <c r="A73">
        <v>72</v>
      </c>
      <c r="B73" t="s">
        <v>481</v>
      </c>
      <c r="C73" t="s">
        <v>480</v>
      </c>
      <c r="F73" t="s">
        <v>921</v>
      </c>
    </row>
    <row r="74" spans="1:6">
      <c r="A74">
        <v>73</v>
      </c>
      <c r="B74" t="s">
        <v>483</v>
      </c>
      <c r="C74" t="s">
        <v>482</v>
      </c>
      <c r="F74" t="s">
        <v>922</v>
      </c>
    </row>
    <row r="75" spans="1:6">
      <c r="A75">
        <v>74</v>
      </c>
      <c r="B75" t="s">
        <v>485</v>
      </c>
      <c r="C75" t="s">
        <v>484</v>
      </c>
      <c r="F75" t="s">
        <v>923</v>
      </c>
    </row>
    <row r="76" spans="1:6">
      <c r="A76">
        <v>75</v>
      </c>
      <c r="B76" t="s">
        <v>487</v>
      </c>
      <c r="C76" t="s">
        <v>486</v>
      </c>
      <c r="F76" t="s">
        <v>924</v>
      </c>
    </row>
    <row r="77" spans="1:6">
      <c r="A77">
        <v>76</v>
      </c>
      <c r="B77" t="s">
        <v>489</v>
      </c>
      <c r="C77" t="s">
        <v>488</v>
      </c>
      <c r="F77" t="s">
        <v>925</v>
      </c>
    </row>
    <row r="78" spans="1:6">
      <c r="A78">
        <v>77</v>
      </c>
      <c r="B78" t="s">
        <v>491</v>
      </c>
      <c r="C78" t="s">
        <v>490</v>
      </c>
      <c r="F78" t="s">
        <v>926</v>
      </c>
    </row>
    <row r="79" spans="1:6">
      <c r="A79">
        <v>78</v>
      </c>
      <c r="B79" t="s">
        <v>493</v>
      </c>
      <c r="C79" t="s">
        <v>492</v>
      </c>
      <c r="F79" t="s">
        <v>927</v>
      </c>
    </row>
    <row r="80" spans="1:6">
      <c r="A80">
        <v>79</v>
      </c>
      <c r="B80" t="s">
        <v>495</v>
      </c>
      <c r="C80" t="s">
        <v>494</v>
      </c>
      <c r="F80" t="s">
        <v>928</v>
      </c>
    </row>
    <row r="81" spans="1:6">
      <c r="A81">
        <v>80</v>
      </c>
      <c r="B81" t="s">
        <v>497</v>
      </c>
      <c r="C81" t="s">
        <v>496</v>
      </c>
      <c r="F81" t="s">
        <v>929</v>
      </c>
    </row>
    <row r="82" spans="1:6">
      <c r="A82">
        <v>81</v>
      </c>
      <c r="B82" t="s">
        <v>499</v>
      </c>
      <c r="C82" t="s">
        <v>498</v>
      </c>
      <c r="F82" t="s">
        <v>931</v>
      </c>
    </row>
    <row r="83" spans="1:6">
      <c r="A83">
        <v>82</v>
      </c>
      <c r="B83" t="s">
        <v>501</v>
      </c>
      <c r="C83" t="s">
        <v>500</v>
      </c>
      <c r="F83" t="s">
        <v>930</v>
      </c>
    </row>
    <row r="84" spans="1:6">
      <c r="A84">
        <v>83</v>
      </c>
      <c r="B84" t="s">
        <v>503</v>
      </c>
      <c r="C84" t="s">
        <v>502</v>
      </c>
      <c r="F84" t="s">
        <v>932</v>
      </c>
    </row>
    <row r="85" spans="1:6">
      <c r="A85">
        <v>84</v>
      </c>
      <c r="B85" t="s">
        <v>505</v>
      </c>
      <c r="C85" t="s">
        <v>504</v>
      </c>
      <c r="F85" t="s">
        <v>933</v>
      </c>
    </row>
    <row r="86" spans="1:6">
      <c r="A86">
        <v>85</v>
      </c>
      <c r="B86" t="s">
        <v>507</v>
      </c>
      <c r="C86" t="s">
        <v>506</v>
      </c>
      <c r="F86" t="s">
        <v>934</v>
      </c>
    </row>
    <row r="87" spans="1:6">
      <c r="A87">
        <v>86</v>
      </c>
      <c r="B87" t="s">
        <v>509</v>
      </c>
      <c r="C87" t="s">
        <v>508</v>
      </c>
      <c r="F87" t="s">
        <v>935</v>
      </c>
    </row>
    <row r="88" spans="1:6">
      <c r="A88">
        <v>87</v>
      </c>
      <c r="B88" t="s">
        <v>511</v>
      </c>
      <c r="C88" t="s">
        <v>510</v>
      </c>
      <c r="F88" t="s">
        <v>936</v>
      </c>
    </row>
    <row r="89" spans="1:6">
      <c r="A89">
        <v>88</v>
      </c>
      <c r="B89" t="s">
        <v>513</v>
      </c>
      <c r="C89" t="s">
        <v>512</v>
      </c>
      <c r="F89" t="s">
        <v>937</v>
      </c>
    </row>
    <row r="90" spans="1:6">
      <c r="A90">
        <v>89</v>
      </c>
      <c r="B90" s="91" t="s">
        <v>515</v>
      </c>
      <c r="C90" s="91" t="s">
        <v>514</v>
      </c>
      <c r="F90" t="s">
        <v>938</v>
      </c>
    </row>
    <row r="91" spans="1:6">
      <c r="A91">
        <v>90</v>
      </c>
      <c r="B91" t="s">
        <v>517</v>
      </c>
      <c r="C91" t="s">
        <v>516</v>
      </c>
      <c r="F91" t="s">
        <v>939</v>
      </c>
    </row>
    <row r="92" spans="1:6">
      <c r="A92">
        <v>91</v>
      </c>
      <c r="B92" t="s">
        <v>519</v>
      </c>
      <c r="C92" t="s">
        <v>518</v>
      </c>
      <c r="F92" t="s">
        <v>940</v>
      </c>
    </row>
    <row r="93" spans="1:6">
      <c r="A93">
        <v>92</v>
      </c>
      <c r="B93" t="s">
        <v>521</v>
      </c>
      <c r="C93" t="s">
        <v>520</v>
      </c>
      <c r="F93" t="s">
        <v>941</v>
      </c>
    </row>
    <row r="94" spans="1:6">
      <c r="A94">
        <v>93</v>
      </c>
      <c r="B94" t="s">
        <v>523</v>
      </c>
      <c r="C94" t="s">
        <v>522</v>
      </c>
      <c r="F94" t="s">
        <v>942</v>
      </c>
    </row>
    <row r="95" spans="1:6">
      <c r="A95">
        <v>94</v>
      </c>
      <c r="B95" t="s">
        <v>525</v>
      </c>
      <c r="C95" t="s">
        <v>524</v>
      </c>
      <c r="F95" t="s">
        <v>943</v>
      </c>
    </row>
    <row r="96" spans="1:6">
      <c r="A96">
        <v>95</v>
      </c>
      <c r="B96" t="s">
        <v>527</v>
      </c>
      <c r="C96" t="s">
        <v>526</v>
      </c>
      <c r="F96" t="s">
        <v>944</v>
      </c>
    </row>
    <row r="97" spans="1:6">
      <c r="A97">
        <v>96</v>
      </c>
      <c r="B97" s="91" t="s">
        <v>529</v>
      </c>
      <c r="C97" s="91" t="s">
        <v>528</v>
      </c>
      <c r="F97" t="s">
        <v>945</v>
      </c>
    </row>
    <row r="98" spans="1:6">
      <c r="A98">
        <v>97</v>
      </c>
      <c r="B98" t="s">
        <v>531</v>
      </c>
      <c r="C98" t="s">
        <v>530</v>
      </c>
      <c r="F98" t="s">
        <v>946</v>
      </c>
    </row>
    <row r="99" spans="1:6">
      <c r="A99">
        <v>98</v>
      </c>
      <c r="B99" t="s">
        <v>533</v>
      </c>
      <c r="C99" t="s">
        <v>532</v>
      </c>
      <c r="F99" t="s">
        <v>947</v>
      </c>
    </row>
    <row r="100" spans="1:6">
      <c r="A100">
        <v>99</v>
      </c>
      <c r="B100" t="s">
        <v>535</v>
      </c>
      <c r="C100" t="s">
        <v>534</v>
      </c>
      <c r="F100" t="s">
        <v>948</v>
      </c>
    </row>
    <row r="101" spans="1:6">
      <c r="A101">
        <v>100</v>
      </c>
      <c r="B101" t="s">
        <v>537</v>
      </c>
      <c r="C101" t="s">
        <v>536</v>
      </c>
      <c r="F101" t="s">
        <v>949</v>
      </c>
    </row>
    <row r="102" spans="1:6">
      <c r="A102">
        <v>101</v>
      </c>
      <c r="B102" s="91" t="s">
        <v>539</v>
      </c>
      <c r="C102" s="91" t="s">
        <v>538</v>
      </c>
      <c r="F102" t="s">
        <v>950</v>
      </c>
    </row>
    <row r="103" spans="1:6">
      <c r="A103">
        <v>102</v>
      </c>
      <c r="B103" t="s">
        <v>541</v>
      </c>
      <c r="C103" t="s">
        <v>540</v>
      </c>
      <c r="F103" t="s">
        <v>951</v>
      </c>
    </row>
    <row r="104" spans="1:6">
      <c r="A104">
        <v>103</v>
      </c>
      <c r="B104" t="s">
        <v>543</v>
      </c>
      <c r="C104" t="s">
        <v>542</v>
      </c>
      <c r="F104" t="s">
        <v>952</v>
      </c>
    </row>
    <row r="105" spans="1:6">
      <c r="A105">
        <v>104</v>
      </c>
      <c r="B105" s="91" t="s">
        <v>545</v>
      </c>
      <c r="C105" s="91" t="s">
        <v>544</v>
      </c>
      <c r="F105" t="s">
        <v>953</v>
      </c>
    </row>
    <row r="106" spans="1:6">
      <c r="A106">
        <v>105</v>
      </c>
      <c r="B106" s="91" t="s">
        <v>547</v>
      </c>
      <c r="C106" s="91" t="s">
        <v>546</v>
      </c>
      <c r="F106" t="s">
        <v>954</v>
      </c>
    </row>
    <row r="107" spans="1:6">
      <c r="A107">
        <v>106</v>
      </c>
      <c r="B107" t="s">
        <v>549</v>
      </c>
      <c r="C107" t="s">
        <v>548</v>
      </c>
      <c r="F107" t="s">
        <v>955</v>
      </c>
    </row>
    <row r="108" spans="1:6">
      <c r="A108">
        <v>107</v>
      </c>
      <c r="B108" t="s">
        <v>551</v>
      </c>
      <c r="C108" t="s">
        <v>550</v>
      </c>
      <c r="F108" t="s">
        <v>956</v>
      </c>
    </row>
    <row r="109" spans="1:6">
      <c r="A109">
        <v>108</v>
      </c>
      <c r="B109" t="s">
        <v>553</v>
      </c>
      <c r="C109" t="s">
        <v>552</v>
      </c>
      <c r="F109" t="s">
        <v>957</v>
      </c>
    </row>
    <row r="110" spans="1:6">
      <c r="A110">
        <v>109</v>
      </c>
      <c r="B110" t="s">
        <v>555</v>
      </c>
      <c r="C110" t="s">
        <v>554</v>
      </c>
      <c r="F110" t="s">
        <v>958</v>
      </c>
    </row>
    <row r="111" spans="1:6">
      <c r="A111">
        <v>110</v>
      </c>
      <c r="B111" t="s">
        <v>557</v>
      </c>
      <c r="C111" t="s">
        <v>556</v>
      </c>
      <c r="F111" t="s">
        <v>959</v>
      </c>
    </row>
    <row r="112" spans="1:6">
      <c r="A112">
        <v>111</v>
      </c>
      <c r="B112" t="s">
        <v>559</v>
      </c>
      <c r="C112" t="s">
        <v>558</v>
      </c>
      <c r="F112" t="s">
        <v>960</v>
      </c>
    </row>
    <row r="113" spans="1:3">
      <c r="A113">
        <v>112</v>
      </c>
      <c r="B113" t="s">
        <v>561</v>
      </c>
      <c r="C113" t="s">
        <v>560</v>
      </c>
    </row>
    <row r="114" spans="1:3">
      <c r="A114">
        <v>113</v>
      </c>
      <c r="B114" t="s">
        <v>563</v>
      </c>
      <c r="C114" t="s">
        <v>562</v>
      </c>
    </row>
    <row r="115" spans="1:3">
      <c r="A115">
        <v>114</v>
      </c>
      <c r="B115" t="s">
        <v>565</v>
      </c>
      <c r="C115" t="s">
        <v>564</v>
      </c>
    </row>
    <row r="116" spans="1:3">
      <c r="A116">
        <v>115</v>
      </c>
      <c r="B116" t="s">
        <v>567</v>
      </c>
      <c r="C116" t="s">
        <v>566</v>
      </c>
    </row>
    <row r="117" spans="1:3">
      <c r="A117">
        <v>116</v>
      </c>
      <c r="B117" t="s">
        <v>569</v>
      </c>
      <c r="C117" t="s">
        <v>568</v>
      </c>
    </row>
    <row r="118" spans="1:3">
      <c r="A118">
        <v>117</v>
      </c>
      <c r="B118" s="91" t="s">
        <v>571</v>
      </c>
      <c r="C118" s="91" t="s">
        <v>570</v>
      </c>
    </row>
    <row r="119" spans="1:3">
      <c r="A119">
        <v>118</v>
      </c>
      <c r="B119" t="s">
        <v>573</v>
      </c>
      <c r="C119" t="s">
        <v>572</v>
      </c>
    </row>
    <row r="120" spans="1:3">
      <c r="A120">
        <v>119</v>
      </c>
      <c r="B120" t="s">
        <v>575</v>
      </c>
      <c r="C120" t="s">
        <v>574</v>
      </c>
    </row>
    <row r="121" spans="1:3">
      <c r="A121">
        <v>120</v>
      </c>
      <c r="B121" t="s">
        <v>842</v>
      </c>
      <c r="C121" t="s">
        <v>576</v>
      </c>
    </row>
    <row r="122" spans="1:3">
      <c r="A122">
        <v>121</v>
      </c>
      <c r="B122" t="s">
        <v>578</v>
      </c>
      <c r="C122" t="s">
        <v>577</v>
      </c>
    </row>
    <row r="123" spans="1:3">
      <c r="A123">
        <v>122</v>
      </c>
      <c r="B123" t="s">
        <v>580</v>
      </c>
      <c r="C123" t="s">
        <v>579</v>
      </c>
    </row>
    <row r="124" spans="1:3">
      <c r="A124">
        <v>123</v>
      </c>
      <c r="B124" t="s">
        <v>582</v>
      </c>
      <c r="C124" t="s">
        <v>581</v>
      </c>
    </row>
    <row r="125" spans="1:3">
      <c r="A125">
        <v>124</v>
      </c>
      <c r="B125" t="s">
        <v>584</v>
      </c>
      <c r="C125" t="s">
        <v>583</v>
      </c>
    </row>
    <row r="126" spans="1:3">
      <c r="A126">
        <v>125</v>
      </c>
      <c r="B126" t="s">
        <v>586</v>
      </c>
      <c r="C126" t="s">
        <v>585</v>
      </c>
    </row>
    <row r="127" spans="1:3">
      <c r="A127">
        <v>126</v>
      </c>
      <c r="B127" t="s">
        <v>588</v>
      </c>
      <c r="C127" t="s">
        <v>587</v>
      </c>
    </row>
    <row r="128" spans="1:3">
      <c r="A128">
        <v>127</v>
      </c>
      <c r="B128" s="91" t="s">
        <v>590</v>
      </c>
      <c r="C128" s="91" t="s">
        <v>589</v>
      </c>
    </row>
    <row r="129" spans="1:3">
      <c r="A129">
        <v>128</v>
      </c>
      <c r="B129" s="91" t="s">
        <v>592</v>
      </c>
      <c r="C129" s="91" t="s">
        <v>591</v>
      </c>
    </row>
    <row r="130" spans="1:3">
      <c r="A130">
        <v>129</v>
      </c>
      <c r="B130" s="91" t="s">
        <v>594</v>
      </c>
      <c r="C130" s="91" t="s">
        <v>593</v>
      </c>
    </row>
    <row r="131" spans="1:3">
      <c r="A131">
        <v>130</v>
      </c>
      <c r="B131" t="s">
        <v>595</v>
      </c>
      <c r="C131" t="s">
        <v>834</v>
      </c>
    </row>
    <row r="132" spans="1:3">
      <c r="A132">
        <v>131</v>
      </c>
      <c r="B132" t="s">
        <v>597</v>
      </c>
      <c r="C132" t="s">
        <v>596</v>
      </c>
    </row>
    <row r="133" spans="1:3">
      <c r="A133">
        <v>132</v>
      </c>
      <c r="B133" t="s">
        <v>599</v>
      </c>
      <c r="C133" t="s">
        <v>598</v>
      </c>
    </row>
    <row r="134" spans="1:3">
      <c r="A134">
        <v>133</v>
      </c>
      <c r="B134" t="s">
        <v>601</v>
      </c>
      <c r="C134" t="s">
        <v>600</v>
      </c>
    </row>
    <row r="135" spans="1:3">
      <c r="A135">
        <v>134</v>
      </c>
      <c r="B135" t="s">
        <v>603</v>
      </c>
      <c r="C135" t="s">
        <v>602</v>
      </c>
    </row>
    <row r="136" spans="1:3">
      <c r="A136">
        <v>135</v>
      </c>
      <c r="B136" t="s">
        <v>605</v>
      </c>
      <c r="C136" t="s">
        <v>604</v>
      </c>
    </row>
    <row r="137" spans="1:3">
      <c r="A137">
        <v>136</v>
      </c>
      <c r="B137" t="s">
        <v>607</v>
      </c>
      <c r="C137" t="s">
        <v>606</v>
      </c>
    </row>
    <row r="138" spans="1:3">
      <c r="A138">
        <v>137</v>
      </c>
      <c r="B138" t="s">
        <v>609</v>
      </c>
      <c r="C138" t="s">
        <v>608</v>
      </c>
    </row>
    <row r="139" spans="1:3">
      <c r="A139">
        <v>138</v>
      </c>
      <c r="B139" t="s">
        <v>611</v>
      </c>
      <c r="C139" t="s">
        <v>610</v>
      </c>
    </row>
    <row r="140" spans="1:3">
      <c r="A140">
        <v>139</v>
      </c>
      <c r="B140" t="s">
        <v>613</v>
      </c>
      <c r="C140" t="s">
        <v>612</v>
      </c>
    </row>
    <row r="141" spans="1:3">
      <c r="A141">
        <v>140</v>
      </c>
      <c r="B141" t="s">
        <v>614</v>
      </c>
      <c r="C141" t="s">
        <v>835</v>
      </c>
    </row>
    <row r="142" spans="1:3">
      <c r="A142">
        <v>141</v>
      </c>
      <c r="B142" t="s">
        <v>616</v>
      </c>
      <c r="C142" t="s">
        <v>615</v>
      </c>
    </row>
    <row r="143" spans="1:3">
      <c r="A143">
        <v>142</v>
      </c>
      <c r="B143" t="s">
        <v>618</v>
      </c>
      <c r="C143" t="s">
        <v>617</v>
      </c>
    </row>
    <row r="144" spans="1:3">
      <c r="A144">
        <v>143</v>
      </c>
      <c r="B144" t="s">
        <v>620</v>
      </c>
      <c r="C144" t="s">
        <v>619</v>
      </c>
    </row>
    <row r="145" spans="1:3">
      <c r="A145">
        <v>144</v>
      </c>
      <c r="B145" t="s">
        <v>622</v>
      </c>
      <c r="C145" t="s">
        <v>621</v>
      </c>
    </row>
    <row r="146" spans="1:3">
      <c r="A146">
        <v>145</v>
      </c>
      <c r="B146" t="s">
        <v>623</v>
      </c>
      <c r="C146" t="s">
        <v>836</v>
      </c>
    </row>
    <row r="147" spans="1:3">
      <c r="A147">
        <v>146</v>
      </c>
      <c r="B147" t="s">
        <v>625</v>
      </c>
      <c r="C147" t="s">
        <v>624</v>
      </c>
    </row>
    <row r="148" spans="1:3">
      <c r="A148">
        <v>147</v>
      </c>
      <c r="B148" t="s">
        <v>627</v>
      </c>
      <c r="C148" t="s">
        <v>626</v>
      </c>
    </row>
    <row r="149" spans="1:3">
      <c r="A149">
        <v>148</v>
      </c>
      <c r="B149" t="s">
        <v>629</v>
      </c>
      <c r="C149" t="s">
        <v>628</v>
      </c>
    </row>
    <row r="150" spans="1:3">
      <c r="A150">
        <v>149</v>
      </c>
      <c r="B150" t="s">
        <v>631</v>
      </c>
      <c r="C150" t="s">
        <v>630</v>
      </c>
    </row>
    <row r="151" spans="1:3">
      <c r="A151">
        <v>150</v>
      </c>
      <c r="B151" s="91" t="s">
        <v>633</v>
      </c>
      <c r="C151" s="91" t="s">
        <v>632</v>
      </c>
    </row>
    <row r="152" spans="1:3">
      <c r="A152">
        <v>151</v>
      </c>
      <c r="B152" t="s">
        <v>635</v>
      </c>
      <c r="C152" t="s">
        <v>634</v>
      </c>
    </row>
    <row r="153" spans="1:3">
      <c r="A153">
        <v>152</v>
      </c>
      <c r="B153" t="s">
        <v>637</v>
      </c>
      <c r="C153" t="s">
        <v>636</v>
      </c>
    </row>
    <row r="154" spans="1:3">
      <c r="A154">
        <v>153</v>
      </c>
      <c r="B154" t="s">
        <v>639</v>
      </c>
      <c r="C154" t="s">
        <v>638</v>
      </c>
    </row>
    <row r="155" spans="1:3">
      <c r="A155">
        <v>154</v>
      </c>
      <c r="B155" t="s">
        <v>641</v>
      </c>
      <c r="C155" t="s">
        <v>640</v>
      </c>
    </row>
    <row r="156" spans="1:3">
      <c r="A156">
        <v>155</v>
      </c>
      <c r="B156" t="s">
        <v>643</v>
      </c>
      <c r="C156" t="s">
        <v>642</v>
      </c>
    </row>
    <row r="157" spans="1:3">
      <c r="A157">
        <v>156</v>
      </c>
      <c r="B157" t="s">
        <v>645</v>
      </c>
      <c r="C157" t="s">
        <v>644</v>
      </c>
    </row>
    <row r="158" spans="1:3">
      <c r="A158">
        <v>157</v>
      </c>
      <c r="B158" s="91" t="s">
        <v>647</v>
      </c>
      <c r="C158" s="91" t="s">
        <v>646</v>
      </c>
    </row>
    <row r="159" spans="1:3">
      <c r="A159">
        <v>158</v>
      </c>
      <c r="B159" s="91" t="s">
        <v>649</v>
      </c>
      <c r="C159" s="91" t="s">
        <v>648</v>
      </c>
    </row>
    <row r="160" spans="1:3">
      <c r="A160">
        <v>159</v>
      </c>
      <c r="B160" t="s">
        <v>650</v>
      </c>
      <c r="C160" t="s">
        <v>837</v>
      </c>
    </row>
    <row r="161" spans="1:3">
      <c r="A161">
        <v>160</v>
      </c>
      <c r="B161" t="s">
        <v>652</v>
      </c>
      <c r="C161" t="s">
        <v>651</v>
      </c>
    </row>
    <row r="162" spans="1:3">
      <c r="A162">
        <v>161</v>
      </c>
      <c r="B162" t="s">
        <v>654</v>
      </c>
      <c r="C162" t="s">
        <v>653</v>
      </c>
    </row>
    <row r="163" spans="1:3">
      <c r="A163">
        <v>162</v>
      </c>
      <c r="B163" t="s">
        <v>656</v>
      </c>
      <c r="C163" t="s">
        <v>655</v>
      </c>
    </row>
    <row r="164" spans="1:3">
      <c r="A164">
        <v>163</v>
      </c>
      <c r="B164" t="s">
        <v>658</v>
      </c>
      <c r="C164" t="s">
        <v>657</v>
      </c>
    </row>
    <row r="165" spans="1:3">
      <c r="A165">
        <v>164</v>
      </c>
      <c r="B165" t="s">
        <v>660</v>
      </c>
      <c r="C165" t="s">
        <v>659</v>
      </c>
    </row>
    <row r="166" spans="1:3">
      <c r="A166">
        <v>165</v>
      </c>
      <c r="B166" s="91" t="s">
        <v>661</v>
      </c>
      <c r="C166" s="91" t="s">
        <v>838</v>
      </c>
    </row>
    <row r="167" spans="1:3">
      <c r="A167">
        <v>166</v>
      </c>
      <c r="B167" s="91" t="s">
        <v>663</v>
      </c>
      <c r="C167" s="91" t="s">
        <v>662</v>
      </c>
    </row>
    <row r="168" spans="1:3">
      <c r="A168">
        <v>167</v>
      </c>
      <c r="B168" t="s">
        <v>665</v>
      </c>
      <c r="C168" t="s">
        <v>664</v>
      </c>
    </row>
    <row r="169" spans="1:3">
      <c r="A169">
        <v>168</v>
      </c>
      <c r="B169" t="s">
        <v>667</v>
      </c>
      <c r="C169" t="s">
        <v>666</v>
      </c>
    </row>
    <row r="170" spans="1:3">
      <c r="A170">
        <v>169</v>
      </c>
      <c r="B170" t="s">
        <v>669</v>
      </c>
      <c r="C170" t="s">
        <v>668</v>
      </c>
    </row>
    <row r="171" spans="1:3">
      <c r="A171">
        <v>170</v>
      </c>
      <c r="B171" t="s">
        <v>671</v>
      </c>
      <c r="C171" t="s">
        <v>670</v>
      </c>
    </row>
    <row r="172" spans="1:3">
      <c r="A172">
        <v>171</v>
      </c>
      <c r="B172" t="s">
        <v>672</v>
      </c>
      <c r="C172" t="s">
        <v>839</v>
      </c>
    </row>
    <row r="173" spans="1:3">
      <c r="A173">
        <v>172</v>
      </c>
      <c r="B173" s="91" t="s">
        <v>674</v>
      </c>
      <c r="C173" s="91" t="s">
        <v>673</v>
      </c>
    </row>
    <row r="174" spans="1:3">
      <c r="A174">
        <v>173</v>
      </c>
      <c r="B174" s="91" t="s">
        <v>676</v>
      </c>
      <c r="C174" s="91" t="s">
        <v>675</v>
      </c>
    </row>
    <row r="175" spans="1:3">
      <c r="A175">
        <v>174</v>
      </c>
      <c r="B175" s="91" t="s">
        <v>678</v>
      </c>
      <c r="C175" s="91" t="s">
        <v>677</v>
      </c>
    </row>
    <row r="176" spans="1:3">
      <c r="A176">
        <v>175</v>
      </c>
      <c r="B176" s="91" t="s">
        <v>680</v>
      </c>
      <c r="C176" s="91" t="s">
        <v>679</v>
      </c>
    </row>
    <row r="177" spans="1:3">
      <c r="A177">
        <v>176</v>
      </c>
      <c r="B177" t="s">
        <v>682</v>
      </c>
      <c r="C177" t="s">
        <v>681</v>
      </c>
    </row>
    <row r="178" spans="1:3">
      <c r="A178">
        <v>177</v>
      </c>
      <c r="B178" t="s">
        <v>684</v>
      </c>
      <c r="C178" t="s">
        <v>683</v>
      </c>
    </row>
    <row r="179" spans="1:3">
      <c r="A179">
        <v>178</v>
      </c>
      <c r="B179" t="s">
        <v>686</v>
      </c>
      <c r="C179" t="s">
        <v>685</v>
      </c>
    </row>
    <row r="180" spans="1:3">
      <c r="A180">
        <v>179</v>
      </c>
      <c r="B180" t="s">
        <v>688</v>
      </c>
      <c r="C180" t="s">
        <v>687</v>
      </c>
    </row>
    <row r="181" spans="1:3">
      <c r="A181">
        <v>180</v>
      </c>
      <c r="B181" t="s">
        <v>690</v>
      </c>
      <c r="C181" t="s">
        <v>689</v>
      </c>
    </row>
    <row r="182" spans="1:3">
      <c r="A182">
        <v>181</v>
      </c>
      <c r="B182" t="s">
        <v>692</v>
      </c>
      <c r="C182" t="s">
        <v>691</v>
      </c>
    </row>
    <row r="183" spans="1:3">
      <c r="A183">
        <v>182</v>
      </c>
      <c r="B183" s="91" t="s">
        <v>694</v>
      </c>
      <c r="C183" s="91" t="s">
        <v>693</v>
      </c>
    </row>
    <row r="184" spans="1:3">
      <c r="A184">
        <v>183</v>
      </c>
      <c r="B184" s="91" t="s">
        <v>696</v>
      </c>
      <c r="C184" s="91" t="s">
        <v>695</v>
      </c>
    </row>
    <row r="185" spans="1:3">
      <c r="A185">
        <v>184</v>
      </c>
      <c r="B185" s="91" t="s">
        <v>698</v>
      </c>
      <c r="C185" s="91" t="s">
        <v>697</v>
      </c>
    </row>
    <row r="186" spans="1:3">
      <c r="A186">
        <v>185</v>
      </c>
      <c r="B186" s="91" t="s">
        <v>700</v>
      </c>
      <c r="C186" s="91" t="s">
        <v>699</v>
      </c>
    </row>
    <row r="187" spans="1:3">
      <c r="A187">
        <v>186</v>
      </c>
      <c r="B187" t="s">
        <v>702</v>
      </c>
      <c r="C187" t="s">
        <v>701</v>
      </c>
    </row>
    <row r="188" spans="1:3">
      <c r="A188">
        <v>187</v>
      </c>
      <c r="B188" t="s">
        <v>704</v>
      </c>
      <c r="C188" t="s">
        <v>703</v>
      </c>
    </row>
    <row r="189" spans="1:3">
      <c r="A189">
        <v>188</v>
      </c>
      <c r="B189" t="s">
        <v>706</v>
      </c>
      <c r="C189" t="s">
        <v>705</v>
      </c>
    </row>
    <row r="190" spans="1:3">
      <c r="A190">
        <v>189</v>
      </c>
      <c r="B190" t="s">
        <v>708</v>
      </c>
      <c r="C190" t="s">
        <v>707</v>
      </c>
    </row>
    <row r="191" spans="1:3">
      <c r="A191">
        <v>190</v>
      </c>
      <c r="B191" t="s">
        <v>710</v>
      </c>
      <c r="C191" t="s">
        <v>709</v>
      </c>
    </row>
    <row r="192" spans="1:3">
      <c r="A192">
        <v>191</v>
      </c>
      <c r="B192" t="s">
        <v>712</v>
      </c>
      <c r="C192" t="s">
        <v>711</v>
      </c>
    </row>
    <row r="193" spans="1:3">
      <c r="A193">
        <v>192</v>
      </c>
      <c r="B193" t="s">
        <v>714</v>
      </c>
      <c r="C193" t="s">
        <v>713</v>
      </c>
    </row>
    <row r="194" spans="1:3">
      <c r="A194">
        <v>193</v>
      </c>
      <c r="B194" t="s">
        <v>716</v>
      </c>
      <c r="C194" t="s">
        <v>715</v>
      </c>
    </row>
    <row r="195" spans="1:3">
      <c r="A195">
        <v>194</v>
      </c>
      <c r="B195" t="s">
        <v>718</v>
      </c>
      <c r="C195" t="s">
        <v>717</v>
      </c>
    </row>
    <row r="196" spans="1:3">
      <c r="A196">
        <v>195</v>
      </c>
      <c r="B196" t="s">
        <v>720</v>
      </c>
      <c r="C196" t="s">
        <v>719</v>
      </c>
    </row>
    <row r="197" spans="1:3">
      <c r="A197">
        <v>196</v>
      </c>
      <c r="B197" t="s">
        <v>722</v>
      </c>
      <c r="C197" t="s">
        <v>721</v>
      </c>
    </row>
    <row r="198" spans="1:3">
      <c r="A198">
        <v>197</v>
      </c>
      <c r="B198" t="s">
        <v>724</v>
      </c>
      <c r="C198" t="s">
        <v>723</v>
      </c>
    </row>
    <row r="199" spans="1:3">
      <c r="A199">
        <v>198</v>
      </c>
      <c r="B199" t="s">
        <v>726</v>
      </c>
      <c r="C199" t="s">
        <v>725</v>
      </c>
    </row>
    <row r="200" spans="1:3">
      <c r="A200">
        <v>199</v>
      </c>
      <c r="B200" t="s">
        <v>728</v>
      </c>
      <c r="C200" t="s">
        <v>727</v>
      </c>
    </row>
    <row r="201" spans="1:3">
      <c r="A201">
        <v>200</v>
      </c>
      <c r="B201" t="s">
        <v>730</v>
      </c>
      <c r="C201" t="s">
        <v>729</v>
      </c>
    </row>
    <row r="202" spans="1:3">
      <c r="A202">
        <v>201</v>
      </c>
      <c r="B202" s="91" t="s">
        <v>732</v>
      </c>
      <c r="C202" s="91" t="s">
        <v>731</v>
      </c>
    </row>
    <row r="203" spans="1:3">
      <c r="A203">
        <v>202</v>
      </c>
      <c r="B203" t="s">
        <v>734</v>
      </c>
      <c r="C203" t="s">
        <v>733</v>
      </c>
    </row>
    <row r="204" spans="1:3">
      <c r="A204">
        <v>203</v>
      </c>
      <c r="B204" t="s">
        <v>736</v>
      </c>
      <c r="C204" t="s">
        <v>735</v>
      </c>
    </row>
    <row r="205" spans="1:3">
      <c r="A205">
        <v>204</v>
      </c>
      <c r="B205" t="s">
        <v>738</v>
      </c>
      <c r="C205" t="s">
        <v>737</v>
      </c>
    </row>
    <row r="206" spans="1:3">
      <c r="A206">
        <v>205</v>
      </c>
      <c r="B206" t="s">
        <v>740</v>
      </c>
      <c r="C206" t="s">
        <v>739</v>
      </c>
    </row>
    <row r="207" spans="1:3">
      <c r="A207">
        <v>206</v>
      </c>
      <c r="B207" t="s">
        <v>742</v>
      </c>
      <c r="C207" t="s">
        <v>741</v>
      </c>
    </row>
    <row r="208" spans="1:3">
      <c r="A208">
        <v>207</v>
      </c>
      <c r="B208" t="s">
        <v>744</v>
      </c>
      <c r="C208" t="s">
        <v>743</v>
      </c>
    </row>
    <row r="209" spans="1:5">
      <c r="A209">
        <v>208</v>
      </c>
      <c r="B209" t="s">
        <v>746</v>
      </c>
      <c r="C209" t="s">
        <v>745</v>
      </c>
    </row>
    <row r="210" spans="1:5">
      <c r="A210">
        <v>209</v>
      </c>
      <c r="B210" s="91" t="s">
        <v>748</v>
      </c>
      <c r="C210" s="91" t="s">
        <v>747</v>
      </c>
    </row>
    <row r="211" spans="1:5">
      <c r="A211">
        <v>210</v>
      </c>
      <c r="B211" s="91" t="s">
        <v>749</v>
      </c>
      <c r="C211" s="91" t="s">
        <v>840</v>
      </c>
    </row>
    <row r="212" spans="1:5">
      <c r="A212">
        <v>211</v>
      </c>
      <c r="B212" t="s">
        <v>750</v>
      </c>
      <c r="C212" t="s">
        <v>843</v>
      </c>
    </row>
    <row r="213" spans="1:5">
      <c r="A213">
        <v>212</v>
      </c>
      <c r="B213" t="s">
        <v>752</v>
      </c>
      <c r="C213" t="s">
        <v>751</v>
      </c>
    </row>
    <row r="214" spans="1:5">
      <c r="A214">
        <v>213</v>
      </c>
      <c r="B214" t="s">
        <v>753</v>
      </c>
      <c r="C214" t="s">
        <v>841</v>
      </c>
    </row>
    <row r="215" spans="1:5">
      <c r="A215">
        <v>214</v>
      </c>
      <c r="B215" t="s">
        <v>755</v>
      </c>
      <c r="C215" t="s">
        <v>754</v>
      </c>
    </row>
    <row r="216" spans="1:5">
      <c r="A216">
        <v>215</v>
      </c>
      <c r="B216" s="91" t="s">
        <v>757</v>
      </c>
      <c r="C216" s="91" t="s">
        <v>756</v>
      </c>
    </row>
    <row r="217" spans="1:5">
      <c r="A217">
        <v>216</v>
      </c>
      <c r="B217" s="91" t="s">
        <v>759</v>
      </c>
      <c r="C217" s="91" t="s">
        <v>758</v>
      </c>
    </row>
    <row r="218" spans="1:5">
      <c r="A218">
        <v>217</v>
      </c>
      <c r="B218" s="91" t="s">
        <v>761</v>
      </c>
      <c r="C218" s="91" t="s">
        <v>760</v>
      </c>
    </row>
    <row r="219" spans="1:5" ht="25.5">
      <c r="A219">
        <v>1</v>
      </c>
      <c r="B219" s="52" t="s">
        <v>763</v>
      </c>
      <c r="C219" s="51" t="s">
        <v>762</v>
      </c>
      <c r="D219" s="61"/>
      <c r="E219" s="61"/>
    </row>
    <row r="220" spans="1:5" ht="38.25">
      <c r="A220">
        <v>2</v>
      </c>
      <c r="B220" s="52" t="s">
        <v>765</v>
      </c>
      <c r="C220" s="51" t="s">
        <v>764</v>
      </c>
      <c r="D220" s="61"/>
      <c r="E220" s="61"/>
    </row>
    <row r="221" spans="1:5" ht="38.25">
      <c r="A221">
        <v>3</v>
      </c>
      <c r="B221" s="52" t="s">
        <v>767</v>
      </c>
      <c r="C221" s="51" t="s">
        <v>766</v>
      </c>
      <c r="D221" s="61"/>
      <c r="E221" s="61"/>
    </row>
    <row r="222" spans="1:5" ht="38.25">
      <c r="A222">
        <v>4</v>
      </c>
      <c r="B222" s="54" t="s">
        <v>768</v>
      </c>
      <c r="C222" s="53" t="s">
        <v>844</v>
      </c>
      <c r="D222" s="62"/>
      <c r="E222" s="62"/>
    </row>
    <row r="223" spans="1:5" ht="38.25">
      <c r="A223">
        <v>5</v>
      </c>
      <c r="B223" s="52" t="s">
        <v>770</v>
      </c>
      <c r="C223" s="51" t="s">
        <v>769</v>
      </c>
      <c r="D223" s="61"/>
      <c r="E223" s="61"/>
    </row>
    <row r="224" spans="1:5" ht="25.5">
      <c r="A224">
        <v>6</v>
      </c>
      <c r="B224" s="52" t="s">
        <v>772</v>
      </c>
      <c r="C224" s="51" t="s">
        <v>771</v>
      </c>
      <c r="D224" s="61"/>
      <c r="E224" s="61"/>
    </row>
    <row r="225" spans="1:5" ht="38.25">
      <c r="A225">
        <v>7</v>
      </c>
      <c r="B225" s="52" t="s">
        <v>774</v>
      </c>
      <c r="C225" s="51" t="s">
        <v>773</v>
      </c>
      <c r="D225" s="61"/>
      <c r="E225" s="61"/>
    </row>
    <row r="226" spans="1:5" ht="25.5">
      <c r="A226">
        <v>8</v>
      </c>
      <c r="B226" s="52" t="s">
        <v>776</v>
      </c>
      <c r="C226" s="51" t="s">
        <v>775</v>
      </c>
      <c r="D226" s="61"/>
      <c r="E226" s="61"/>
    </row>
    <row r="227" spans="1:5" ht="38.25">
      <c r="A227">
        <v>9</v>
      </c>
      <c r="B227" s="52" t="s">
        <v>778</v>
      </c>
      <c r="C227" s="51" t="s">
        <v>777</v>
      </c>
      <c r="D227" s="61"/>
      <c r="E227" s="61"/>
    </row>
    <row r="228" spans="1:5" ht="38.25">
      <c r="A228">
        <v>10</v>
      </c>
      <c r="B228" s="52" t="s">
        <v>780</v>
      </c>
      <c r="C228" s="51" t="s">
        <v>779</v>
      </c>
      <c r="D228" s="61"/>
      <c r="E228" s="61"/>
    </row>
    <row r="229" spans="1:5" ht="38.25">
      <c r="A229">
        <v>11</v>
      </c>
      <c r="B229" s="54" t="s">
        <v>781</v>
      </c>
      <c r="C229" s="53" t="s">
        <v>845</v>
      </c>
      <c r="D229" s="62"/>
      <c r="E229" s="62"/>
    </row>
    <row r="230" spans="1:5" ht="38.25">
      <c r="A230">
        <v>12</v>
      </c>
      <c r="B230" s="56" t="s">
        <v>783</v>
      </c>
      <c r="C230" s="55" t="s">
        <v>782</v>
      </c>
      <c r="D230" s="63"/>
      <c r="E230" s="63"/>
    </row>
    <row r="231" spans="1:5" ht="38.25">
      <c r="A231">
        <v>13</v>
      </c>
      <c r="B231" s="56" t="s">
        <v>785</v>
      </c>
      <c r="C231" s="55" t="s">
        <v>784</v>
      </c>
      <c r="D231" s="63"/>
      <c r="E231" s="63"/>
    </row>
    <row r="232" spans="1:5" ht="38.25">
      <c r="A232">
        <v>14</v>
      </c>
      <c r="B232" s="56" t="s">
        <v>787</v>
      </c>
      <c r="C232" s="55" t="s">
        <v>786</v>
      </c>
      <c r="D232" s="63"/>
      <c r="E232" s="63"/>
    </row>
    <row r="233" spans="1:5" ht="38.25">
      <c r="A233">
        <v>15</v>
      </c>
      <c r="B233" s="52" t="s">
        <v>789</v>
      </c>
      <c r="C233" s="51" t="s">
        <v>788</v>
      </c>
      <c r="D233" s="61"/>
      <c r="E233" s="61"/>
    </row>
    <row r="234" spans="1:5" ht="38.25">
      <c r="A234">
        <v>16</v>
      </c>
      <c r="B234" s="52" t="s">
        <v>791</v>
      </c>
      <c r="C234" s="51" t="s">
        <v>790</v>
      </c>
      <c r="D234" s="61"/>
      <c r="E234" s="61"/>
    </row>
    <row r="235" spans="1:5" ht="38.25">
      <c r="A235">
        <v>17</v>
      </c>
      <c r="B235" s="52" t="s">
        <v>793</v>
      </c>
      <c r="C235" s="51" t="s">
        <v>792</v>
      </c>
      <c r="D235" s="61"/>
      <c r="E235" s="61"/>
    </row>
    <row r="236" spans="1:5" ht="38.25">
      <c r="A236">
        <v>18</v>
      </c>
      <c r="B236" s="54" t="s">
        <v>794</v>
      </c>
      <c r="C236" s="53" t="s">
        <v>846</v>
      </c>
      <c r="D236" s="62"/>
      <c r="E236" s="62"/>
    </row>
    <row r="237" spans="1:5" ht="25.5">
      <c r="A237">
        <v>19</v>
      </c>
      <c r="B237" s="56" t="s">
        <v>796</v>
      </c>
      <c r="C237" s="55" t="s">
        <v>795</v>
      </c>
      <c r="D237" s="63"/>
      <c r="E237" s="63"/>
    </row>
    <row r="238" spans="1:5" ht="38.25">
      <c r="A238">
        <v>20</v>
      </c>
      <c r="B238" s="56" t="s">
        <v>798</v>
      </c>
      <c r="C238" s="55" t="s">
        <v>797</v>
      </c>
      <c r="D238" s="63"/>
      <c r="E238" s="63"/>
    </row>
    <row r="239" spans="1:5" ht="25.5">
      <c r="A239">
        <v>21</v>
      </c>
      <c r="B239" s="52" t="s">
        <v>800</v>
      </c>
      <c r="C239" s="51" t="s">
        <v>799</v>
      </c>
      <c r="D239" s="61"/>
      <c r="E239" s="61"/>
    </row>
    <row r="240" spans="1:5" ht="38.25">
      <c r="A240">
        <v>22</v>
      </c>
      <c r="B240" s="54" t="s">
        <v>801</v>
      </c>
      <c r="C240" s="53" t="s">
        <v>847</v>
      </c>
      <c r="D240" s="62"/>
      <c r="E240" s="62"/>
    </row>
    <row r="241" spans="1:5" ht="38.25">
      <c r="A241">
        <v>23</v>
      </c>
      <c r="B241" s="52" t="s">
        <v>803</v>
      </c>
      <c r="C241" s="51" t="s">
        <v>802</v>
      </c>
      <c r="D241" s="61"/>
      <c r="E241" s="61"/>
    </row>
    <row r="242" spans="1:5" ht="25.5">
      <c r="A242">
        <v>24</v>
      </c>
      <c r="B242" s="52" t="s">
        <v>805</v>
      </c>
      <c r="C242" s="51" t="s">
        <v>804</v>
      </c>
      <c r="D242" s="61"/>
      <c r="E242" s="61"/>
    </row>
    <row r="243" spans="1:5" ht="38.25">
      <c r="A243">
        <v>25</v>
      </c>
      <c r="B243" s="52" t="s">
        <v>807</v>
      </c>
      <c r="C243" s="51" t="s">
        <v>806</v>
      </c>
      <c r="D243" s="61"/>
      <c r="E243" s="61"/>
    </row>
    <row r="244" spans="1:5" ht="25.5">
      <c r="A244">
        <v>1</v>
      </c>
      <c r="B244" s="52" t="s">
        <v>809</v>
      </c>
      <c r="C244" s="60" t="s">
        <v>808</v>
      </c>
      <c r="D244" s="64"/>
      <c r="E244" s="64"/>
    </row>
    <row r="245" spans="1:5">
      <c r="A245">
        <v>2</v>
      </c>
      <c r="B245" s="52" t="s">
        <v>811</v>
      </c>
      <c r="C245" s="60" t="s">
        <v>810</v>
      </c>
      <c r="D245" s="64"/>
      <c r="E245" s="64"/>
    </row>
    <row r="246" spans="1:5" ht="25.5">
      <c r="A246">
        <v>3</v>
      </c>
      <c r="B246" s="52" t="s">
        <v>813</v>
      </c>
      <c r="C246" s="60" t="s">
        <v>812</v>
      </c>
      <c r="D246" s="64"/>
      <c r="E246" s="64"/>
    </row>
    <row r="247" spans="1:5" ht="25.5">
      <c r="A247">
        <v>4</v>
      </c>
      <c r="B247" s="52" t="s">
        <v>815</v>
      </c>
      <c r="C247" s="60" t="s">
        <v>814</v>
      </c>
      <c r="D247" s="64"/>
      <c r="E247" s="64"/>
    </row>
    <row r="248" spans="1:5" ht="25.5">
      <c r="A248">
        <v>5</v>
      </c>
      <c r="B248" s="52" t="s">
        <v>817</v>
      </c>
      <c r="C248" s="60" t="s">
        <v>816</v>
      </c>
      <c r="D248" s="64"/>
      <c r="E248" s="64"/>
    </row>
    <row r="249" spans="1:5">
      <c r="A249">
        <v>6</v>
      </c>
      <c r="B249" s="52" t="s">
        <v>819</v>
      </c>
      <c r="C249" s="60" t="s">
        <v>818</v>
      </c>
      <c r="D249" s="64"/>
      <c r="E249" s="64"/>
    </row>
    <row r="250" spans="1:5">
      <c r="A250">
        <v>7</v>
      </c>
      <c r="B250" s="52" t="s">
        <v>821</v>
      </c>
      <c r="C250" s="60" t="s">
        <v>820</v>
      </c>
      <c r="D250" s="64"/>
      <c r="E250" s="64"/>
    </row>
    <row r="251" spans="1:5">
      <c r="A251">
        <v>8</v>
      </c>
      <c r="B251" s="52" t="s">
        <v>823</v>
      </c>
      <c r="C251" s="60" t="s">
        <v>822</v>
      </c>
      <c r="D251" s="64"/>
      <c r="E251" s="64"/>
    </row>
    <row r="252" spans="1:5">
      <c r="A252">
        <v>9</v>
      </c>
      <c r="B252" s="56" t="s">
        <v>825</v>
      </c>
      <c r="C252" s="60" t="s">
        <v>824</v>
      </c>
      <c r="D252" s="64"/>
      <c r="E252" s="64"/>
    </row>
    <row r="253" spans="1:5">
      <c r="A253">
        <v>10</v>
      </c>
      <c r="B253" s="52" t="s">
        <v>827</v>
      </c>
      <c r="C253" s="60" t="s">
        <v>826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3300"/>
    <pageSetUpPr fitToPage="1"/>
  </sheetPr>
  <dimension ref="A1:AG626"/>
  <sheetViews>
    <sheetView showGridLines="0" tabSelected="1" view="pageBreakPreview" topLeftCell="A210" zoomScale="142" zoomScaleNormal="85" zoomScaleSheetLayoutView="142" workbookViewId="0">
      <selection activeCell="K226" sqref="K226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05" t="s">
        <v>848</v>
      </c>
      <c r="D2" s="205"/>
      <c r="E2" s="205"/>
      <c r="F2" s="306" t="s">
        <v>1050</v>
      </c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5"/>
      <c r="V2" s="6"/>
      <c r="W2" s="6"/>
    </row>
    <row r="3" spans="1:23" ht="18.75" customHeight="1" thickBot="1">
      <c r="A3" s="4"/>
      <c r="B3" s="4"/>
      <c r="C3" s="205" t="s">
        <v>1031</v>
      </c>
      <c r="D3" s="205"/>
      <c r="E3" s="205"/>
      <c r="F3" s="311" t="str">
        <f>IF(ISERROR(VLOOKUP(F2,general!$B:$C,2,FALSE))=TRUE,"",(VLOOKUP(F2,general!$B:$C,2,FALSE)))</f>
        <v/>
      </c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5"/>
      <c r="V3" s="6"/>
      <c r="W3" s="6"/>
    </row>
    <row r="4" spans="1:23" ht="15.75" customHeight="1" thickBot="1">
      <c r="A4" s="4"/>
      <c r="B4" s="4"/>
      <c r="C4" s="4"/>
      <c r="D4" s="205" t="s">
        <v>314</v>
      </c>
      <c r="E4" s="205"/>
      <c r="F4" s="307">
        <v>2021</v>
      </c>
      <c r="G4" s="307"/>
      <c r="H4" s="307"/>
      <c r="I4" s="307"/>
      <c r="J4" s="307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08" t="s">
        <v>1032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10"/>
    </row>
    <row r="7" spans="1:23" ht="3.75" customHeight="1"/>
    <row r="8" spans="1:23" ht="18" customHeight="1">
      <c r="A8" s="209" t="s">
        <v>0</v>
      </c>
      <c r="B8" s="209"/>
      <c r="C8" s="209"/>
      <c r="D8" s="303" t="s">
        <v>1076</v>
      </c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</row>
    <row r="9" spans="1:23" ht="17.25" customHeight="1">
      <c r="A9" s="209" t="s">
        <v>18</v>
      </c>
      <c r="B9" s="209"/>
      <c r="C9" s="209"/>
      <c r="D9" s="210" t="s">
        <v>1077</v>
      </c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</row>
    <row r="10" spans="1:23" ht="17.25" customHeight="1">
      <c r="A10" s="209" t="s">
        <v>19</v>
      </c>
      <c r="B10" s="209"/>
      <c r="C10" s="209"/>
      <c r="D10" s="304">
        <v>7405926.9199999999</v>
      </c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</row>
    <row r="11" spans="1:23" ht="27.75" customHeight="1">
      <c r="A11" s="209" t="s">
        <v>1049</v>
      </c>
      <c r="B11" s="209"/>
      <c r="C11" s="305"/>
      <c r="D11" s="314" t="s">
        <v>1122</v>
      </c>
      <c r="E11" s="314"/>
      <c r="F11" s="314"/>
      <c r="G11" s="314"/>
      <c r="H11" s="314" t="s">
        <v>1046</v>
      </c>
      <c r="I11" s="314"/>
      <c r="J11" s="314"/>
      <c r="K11" s="314"/>
      <c r="L11" s="314"/>
      <c r="M11" s="314"/>
      <c r="N11" s="314"/>
      <c r="O11" s="314"/>
      <c r="P11" s="314"/>
      <c r="Q11" s="314"/>
      <c r="R11" s="136"/>
      <c r="S11" s="136"/>
      <c r="T11" s="136"/>
      <c r="U11" s="136"/>
      <c r="V11" s="136"/>
      <c r="W11" s="136"/>
    </row>
    <row r="12" spans="1:23" ht="27" customHeight="1">
      <c r="A12" s="209" t="s">
        <v>1121</v>
      </c>
      <c r="B12" s="209"/>
      <c r="C12" s="134"/>
      <c r="D12" s="315">
        <v>6105926.9199999999</v>
      </c>
      <c r="E12" s="315"/>
      <c r="F12" s="315"/>
      <c r="G12" s="315"/>
      <c r="H12" s="315">
        <v>1300000</v>
      </c>
      <c r="I12" s="315"/>
      <c r="J12" s="315"/>
      <c r="K12" s="315"/>
      <c r="L12" s="315"/>
      <c r="M12" s="315"/>
      <c r="N12" s="315"/>
      <c r="O12" s="315"/>
      <c r="P12" s="315"/>
      <c r="Q12" s="315"/>
      <c r="R12" s="136"/>
      <c r="S12" s="136"/>
      <c r="T12" s="136"/>
      <c r="U12" s="136"/>
      <c r="V12" s="136"/>
      <c r="W12" s="136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95" t="s">
        <v>335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</row>
    <row r="15" spans="1:23" ht="15.75" customHeight="1">
      <c r="A15" s="312" t="s">
        <v>319</v>
      </c>
      <c r="B15" s="312"/>
      <c r="C15" s="312"/>
      <c r="D15" s="313" t="s">
        <v>315</v>
      </c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</row>
    <row r="16" spans="1:23" ht="16.5" customHeight="1">
      <c r="A16" s="296" t="s">
        <v>321</v>
      </c>
      <c r="B16" s="296"/>
      <c r="C16" s="296"/>
      <c r="D16" s="302" t="s">
        <v>992</v>
      </c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</row>
    <row r="17" spans="1:33" ht="17.25" customHeight="1">
      <c r="A17" s="296" t="s">
        <v>322</v>
      </c>
      <c r="B17" s="297"/>
      <c r="C17" s="297"/>
      <c r="D17" s="298" t="s">
        <v>972</v>
      </c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300"/>
    </row>
    <row r="18" spans="1:33" ht="22.5" customHeight="1">
      <c r="A18" s="296" t="s">
        <v>323</v>
      </c>
      <c r="B18" s="297"/>
      <c r="C18" s="297"/>
      <c r="D18" s="298" t="s">
        <v>889</v>
      </c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300"/>
    </row>
    <row r="19" spans="1:33" ht="21.75" customHeight="1">
      <c r="A19" s="296" t="s">
        <v>324</v>
      </c>
      <c r="B19" s="297"/>
      <c r="C19" s="297"/>
      <c r="D19" s="298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300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95" t="s">
        <v>325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</row>
    <row r="22" spans="1:33" ht="20.25" customHeight="1">
      <c r="A22" s="301" t="s">
        <v>1038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</row>
    <row r="23" spans="1:33" ht="22.5" customHeight="1">
      <c r="A23" s="295" t="s">
        <v>333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</row>
    <row r="24" spans="1:33" ht="24.75" customHeight="1">
      <c r="A24" s="226" t="s">
        <v>1078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</row>
    <row r="25" spans="1:33" ht="20.25" customHeight="1">
      <c r="A25" s="295" t="s">
        <v>328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</row>
    <row r="26" spans="1:33" s="3" customFormat="1" ht="25.5" customHeight="1">
      <c r="A26" s="226" t="s">
        <v>1079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17.100000000000001" customHeight="1">
      <c r="A28" s="252" t="s">
        <v>5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4"/>
      <c r="X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3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90"/>
      <c r="X29" s="68"/>
      <c r="Z29" s="68"/>
      <c r="AA29" s="68"/>
      <c r="AB29" s="68"/>
      <c r="AC29" s="68"/>
      <c r="AD29" s="68"/>
      <c r="AE29" s="68"/>
      <c r="AF29" s="68"/>
      <c r="AG29" s="68"/>
    </row>
    <row r="30" spans="1:33" s="67" customFormat="1" ht="48" customHeight="1">
      <c r="A30" s="257" t="s">
        <v>1003</v>
      </c>
      <c r="B30" s="257"/>
      <c r="C30" s="287" t="s">
        <v>1051</v>
      </c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9"/>
      <c r="X30" s="66"/>
      <c r="Z30" s="66"/>
      <c r="AA30" s="66"/>
      <c r="AB30" s="66"/>
      <c r="AC30" s="66"/>
      <c r="AD30" s="66"/>
      <c r="AE30" s="66"/>
      <c r="AF30" s="66"/>
      <c r="AG30" s="66"/>
    </row>
    <row r="31" spans="1:33" s="9" customFormat="1" ht="7.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90"/>
      <c r="X31" s="68"/>
      <c r="Z31" s="68"/>
      <c r="AA31" s="68"/>
      <c r="AB31" s="68"/>
      <c r="AC31" s="68"/>
      <c r="AD31" s="68"/>
      <c r="AE31" s="68"/>
      <c r="AF31" s="68"/>
      <c r="AG31" s="68"/>
    </row>
    <row r="32" spans="1:33" s="9" customFormat="1" ht="13.5" customHeight="1">
      <c r="A32" s="290" t="s">
        <v>1005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2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4.5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90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3" customFormat="1" ht="30" customHeight="1">
      <c r="A34" s="257" t="s">
        <v>22</v>
      </c>
      <c r="B34" s="257"/>
      <c r="C34" s="286" t="s">
        <v>1052</v>
      </c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3.75" customHeight="1">
      <c r="A35" s="65"/>
      <c r="B35" s="50"/>
      <c r="C35" s="50"/>
      <c r="D35" s="50"/>
      <c r="E35" s="50"/>
      <c r="F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90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27" customHeight="1">
      <c r="A36" s="258" t="s">
        <v>337</v>
      </c>
      <c r="B36" s="260"/>
      <c r="C36" s="103" t="s">
        <v>1055</v>
      </c>
      <c r="D36" s="50"/>
      <c r="E36" s="257" t="s">
        <v>4</v>
      </c>
      <c r="F36" s="257"/>
      <c r="G36" s="286" t="s">
        <v>1081</v>
      </c>
      <c r="H36" s="286"/>
      <c r="I36" s="286"/>
      <c r="J36" s="286"/>
      <c r="K36" s="50"/>
      <c r="L36" s="50"/>
      <c r="M36" s="257" t="s">
        <v>1004</v>
      </c>
      <c r="N36" s="257"/>
      <c r="O36" s="257"/>
      <c r="P36" s="257"/>
      <c r="Q36" s="286" t="s">
        <v>1053</v>
      </c>
      <c r="R36" s="286"/>
      <c r="S36" s="286"/>
      <c r="T36" s="286"/>
      <c r="U36" s="286"/>
      <c r="V36" s="286"/>
      <c r="W36" s="286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5.25" customHeight="1">
      <c r="A37" s="65"/>
      <c r="B37" s="50"/>
      <c r="C37" s="50"/>
      <c r="D37" s="50"/>
      <c r="E37" s="50"/>
      <c r="F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90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27" customHeight="1">
      <c r="A38" s="258" t="s">
        <v>1011</v>
      </c>
      <c r="B38" s="260"/>
      <c r="C38" s="110" t="s">
        <v>1080</v>
      </c>
      <c r="D38" s="50"/>
      <c r="E38" s="258" t="s">
        <v>24</v>
      </c>
      <c r="F38" s="260"/>
      <c r="G38" s="286" t="s">
        <v>1056</v>
      </c>
      <c r="H38" s="286"/>
      <c r="I38" s="286"/>
      <c r="J38" s="286"/>
      <c r="K38" s="50"/>
      <c r="L38" s="50"/>
      <c r="M38" s="257" t="s">
        <v>1012</v>
      </c>
      <c r="N38" s="257"/>
      <c r="O38" s="257"/>
      <c r="P38" s="257"/>
      <c r="Q38" s="286" t="s">
        <v>1118</v>
      </c>
      <c r="R38" s="286"/>
      <c r="S38" s="286"/>
      <c r="T38" s="286"/>
      <c r="U38" s="286"/>
      <c r="V38" s="286"/>
      <c r="W38" s="286"/>
      <c r="X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 ht="5.2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8"/>
      <c r="X39" s="68"/>
      <c r="Z39" s="68"/>
      <c r="AA39" s="68"/>
      <c r="AB39" s="68"/>
      <c r="AC39" s="68"/>
      <c r="AD39" s="68"/>
      <c r="AE39" s="68"/>
      <c r="AF39" s="68"/>
      <c r="AG39" s="68"/>
    </row>
    <row r="40" spans="1:33" s="9" customFormat="1" ht="15.75" customHeight="1">
      <c r="C40" s="257" t="s">
        <v>999</v>
      </c>
      <c r="D40" s="257"/>
      <c r="E40" s="257"/>
      <c r="F40" s="257"/>
      <c r="H40" s="50"/>
      <c r="I40" s="50"/>
      <c r="J40" s="50"/>
      <c r="O40" s="257" t="s">
        <v>1002</v>
      </c>
      <c r="P40" s="257"/>
      <c r="Q40" s="257"/>
      <c r="R40" s="257"/>
      <c r="S40" s="257"/>
      <c r="T40" s="257"/>
      <c r="U40" s="257"/>
      <c r="V40" s="257"/>
      <c r="W40" s="90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24.75" customHeight="1">
      <c r="A41" s="50"/>
      <c r="B41" s="50"/>
      <c r="C41" s="113">
        <v>4847</v>
      </c>
      <c r="D41" s="50"/>
      <c r="E41" s="283">
        <v>2020</v>
      </c>
      <c r="F41" s="283"/>
      <c r="H41" s="50"/>
      <c r="I41" s="50"/>
      <c r="J41" s="50"/>
      <c r="O41" s="293">
        <v>3600</v>
      </c>
      <c r="P41" s="293"/>
      <c r="Q41" s="293"/>
      <c r="R41" s="293"/>
      <c r="S41" s="293"/>
      <c r="T41" s="293"/>
      <c r="U41" s="293"/>
      <c r="V41" s="293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9" customFormat="1" ht="12" customHeight="1">
      <c r="C42" s="109" t="s">
        <v>1000</v>
      </c>
      <c r="D42" s="100"/>
      <c r="E42" s="284" t="s">
        <v>1001</v>
      </c>
      <c r="F42" s="284"/>
      <c r="G42" s="100"/>
      <c r="I42" s="100"/>
      <c r="J42" s="100"/>
      <c r="K42" s="100"/>
      <c r="L42" s="100"/>
      <c r="M42" s="100"/>
      <c r="N42" s="100"/>
      <c r="O42" s="109"/>
      <c r="P42" s="109"/>
      <c r="Q42" s="109"/>
      <c r="R42" s="109"/>
      <c r="S42" s="109"/>
      <c r="T42" s="109"/>
      <c r="U42" s="109"/>
      <c r="V42" s="109"/>
      <c r="W42" s="101"/>
      <c r="X42" s="102"/>
      <c r="Z42" s="102"/>
      <c r="AA42" s="102"/>
      <c r="AB42" s="102"/>
      <c r="AC42" s="102"/>
      <c r="AD42" s="102"/>
      <c r="AE42" s="102"/>
      <c r="AF42" s="102"/>
      <c r="AG42" s="102"/>
    </row>
    <row r="43" spans="1:33" s="9" customFormat="1" ht="3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90"/>
      <c r="X43" s="68"/>
      <c r="Z43" s="68"/>
      <c r="AA43" s="68"/>
      <c r="AB43" s="68"/>
      <c r="AC43" s="68"/>
      <c r="AD43" s="68"/>
      <c r="AE43" s="68"/>
      <c r="AF43" s="68"/>
      <c r="AG43" s="68"/>
    </row>
    <row r="44" spans="1:33" s="3" customFormat="1" ht="20.25" customHeight="1">
      <c r="A44" s="285" t="s">
        <v>961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1"/>
      <c r="Z44" s="1"/>
      <c r="AA44" s="1"/>
      <c r="AB44" s="1"/>
      <c r="AC44" s="1"/>
      <c r="AD44" s="1"/>
      <c r="AE44" s="1"/>
      <c r="AF44" s="1"/>
      <c r="AG44" s="1"/>
    </row>
    <row r="45" spans="1:33" s="3" customFormat="1" ht="15.75" customHeight="1">
      <c r="A45" s="273" t="s">
        <v>25</v>
      </c>
      <c r="B45" s="274"/>
      <c r="C45" s="257" t="s">
        <v>22</v>
      </c>
      <c r="D45" s="257"/>
      <c r="E45" s="277" t="s">
        <v>3</v>
      </c>
      <c r="F45" s="258" t="s">
        <v>327</v>
      </c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60"/>
      <c r="U45" s="104"/>
      <c r="V45" s="186" t="s">
        <v>27</v>
      </c>
      <c r="W45" s="257" t="s">
        <v>1015</v>
      </c>
      <c r="X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275"/>
      <c r="B46" s="276"/>
      <c r="C46" s="257"/>
      <c r="D46" s="257"/>
      <c r="E46" s="278"/>
      <c r="F46" s="279" t="s">
        <v>300</v>
      </c>
      <c r="G46" s="280"/>
      <c r="H46" s="281"/>
      <c r="I46" s="71" t="s">
        <v>28</v>
      </c>
      <c r="J46" s="71" t="s">
        <v>7</v>
      </c>
      <c r="K46" s="71" t="s">
        <v>8</v>
      </c>
      <c r="L46" s="71" t="s">
        <v>9</v>
      </c>
      <c r="M46" s="71" t="s">
        <v>10</v>
      </c>
      <c r="N46" s="71" t="s">
        <v>11</v>
      </c>
      <c r="O46" s="71" t="s">
        <v>12</v>
      </c>
      <c r="P46" s="71" t="s">
        <v>13</v>
      </c>
      <c r="Q46" s="71" t="s">
        <v>14</v>
      </c>
      <c r="R46" s="71" t="s">
        <v>15</v>
      </c>
      <c r="S46" s="71" t="s">
        <v>16</v>
      </c>
      <c r="T46" s="71" t="s">
        <v>17</v>
      </c>
      <c r="U46" s="14"/>
      <c r="V46" s="187"/>
      <c r="W46" s="257"/>
    </row>
    <row r="47" spans="1:33" ht="29.25" customHeight="1">
      <c r="A47" s="268" t="s">
        <v>1</v>
      </c>
      <c r="B47" s="268"/>
      <c r="C47" s="282" t="s">
        <v>1083</v>
      </c>
      <c r="D47" s="282"/>
      <c r="E47" s="111" t="s">
        <v>1084</v>
      </c>
      <c r="F47" s="190" t="s">
        <v>995</v>
      </c>
      <c r="G47" s="261"/>
      <c r="H47" s="191"/>
      <c r="I47" s="94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>
        <v>3600</v>
      </c>
      <c r="U47" s="73"/>
      <c r="V47" s="114">
        <f>IF(SUM(I47:T47)=0,"",SUM(I47:T47))</f>
        <v>3600</v>
      </c>
      <c r="W47" s="271" t="str">
        <f>IF($G$38="porcentaje",FIXED(V47/V48*100,2)&amp;"%",IF($G$38="Promedio",V47/V48,IF($G$38="variación porcentual",FIXED(((V47/V48)-1)*100,2)&amp;"%",IF($G$38="OTRAS","CAPTURAR EL RESULTADO DEL INDICADOR"))))</f>
        <v>-25.73%</v>
      </c>
      <c r="Y47" s="1"/>
      <c r="AC47" s="10"/>
      <c r="AF47" s="10"/>
      <c r="AG47" s="10"/>
    </row>
    <row r="48" spans="1:33" ht="30" customHeight="1">
      <c r="A48" s="268" t="s">
        <v>2</v>
      </c>
      <c r="B48" s="268"/>
      <c r="C48" s="282" t="s">
        <v>1082</v>
      </c>
      <c r="D48" s="282"/>
      <c r="E48" s="111" t="s">
        <v>1084</v>
      </c>
      <c r="F48" s="190" t="s">
        <v>996</v>
      </c>
      <c r="G48" s="261"/>
      <c r="H48" s="191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4847</v>
      </c>
      <c r="U48" s="72">
        <f>SUM(I48:T48)</f>
        <v>4847</v>
      </c>
      <c r="V48" s="114">
        <f>IF(SUM(I48:T48)=0,"",SUM(I48:T48))</f>
        <v>4847</v>
      </c>
      <c r="W48" s="271"/>
      <c r="Y48" s="1"/>
      <c r="AA48" s="3"/>
      <c r="AC48" s="10"/>
      <c r="AF48" s="10"/>
      <c r="AG48" s="10"/>
    </row>
    <row r="49" spans="1:33" ht="17.25" customHeight="1">
      <c r="A49" s="272" t="s">
        <v>298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</row>
    <row r="50" spans="1:33" s="3" customFormat="1" ht="15.75" customHeight="1">
      <c r="A50" s="273" t="s">
        <v>25</v>
      </c>
      <c r="B50" s="274"/>
      <c r="C50" s="257" t="s">
        <v>22</v>
      </c>
      <c r="D50" s="257"/>
      <c r="E50" s="277" t="s">
        <v>3</v>
      </c>
      <c r="F50" s="258" t="s">
        <v>327</v>
      </c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60"/>
      <c r="U50" s="104"/>
      <c r="V50" s="186" t="s">
        <v>27</v>
      </c>
      <c r="W50" s="257" t="s">
        <v>1016</v>
      </c>
      <c r="X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275"/>
      <c r="B51" s="276"/>
      <c r="C51" s="257"/>
      <c r="D51" s="257"/>
      <c r="E51" s="278"/>
      <c r="F51" s="279" t="s">
        <v>298</v>
      </c>
      <c r="G51" s="280"/>
      <c r="H51" s="281"/>
      <c r="I51" s="71" t="s">
        <v>28</v>
      </c>
      <c r="J51" s="71" t="s">
        <v>7</v>
      </c>
      <c r="K51" s="71" t="s">
        <v>8</v>
      </c>
      <c r="L51" s="71" t="s">
        <v>9</v>
      </c>
      <c r="M51" s="71" t="s">
        <v>10</v>
      </c>
      <c r="N51" s="71" t="s">
        <v>11</v>
      </c>
      <c r="O51" s="71" t="s">
        <v>12</v>
      </c>
      <c r="P51" s="71" t="s">
        <v>13</v>
      </c>
      <c r="Q51" s="71" t="s">
        <v>14</v>
      </c>
      <c r="R51" s="71" t="s">
        <v>15</v>
      </c>
      <c r="S51" s="71" t="s">
        <v>16</v>
      </c>
      <c r="T51" s="71" t="s">
        <v>17</v>
      </c>
      <c r="U51" s="14"/>
      <c r="V51" s="187"/>
      <c r="W51" s="257"/>
    </row>
    <row r="52" spans="1:33" ht="29.25" customHeight="1">
      <c r="A52" s="268" t="s">
        <v>1</v>
      </c>
      <c r="B52" s="268"/>
      <c r="C52" s="269" t="str">
        <f>IF(C47=0,"",C47)</f>
        <v>Mantenimientos 2021</v>
      </c>
      <c r="D52" s="270"/>
      <c r="E52" s="132" t="str">
        <f>IF(E47=0,"",E47)</f>
        <v>Mantenimientos</v>
      </c>
      <c r="F52" s="190" t="s">
        <v>1013</v>
      </c>
      <c r="G52" s="261"/>
      <c r="H52" s="191"/>
      <c r="I52" s="94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3"/>
      <c r="V52" s="114" t="str">
        <f t="shared" ref="V52:V53" si="0">IF(SUM(I52:T52)=0,"",SUM(I52:T52))</f>
        <v/>
      </c>
      <c r="W52" s="271" t="e">
        <f>IF($G$38="porcentaje",FIXED(V52/V53*100,2)&amp;"%",IF($G$38="Promedio",V52/V53,IF($G$38="variación porcentual",FIXED(((V52/V53)-1)*100,2)&amp;"%",IF($G$38="OTRAS","CAPTURAR EL RESULTADO DEL INDICADOR"))))</f>
        <v>#VALUE!</v>
      </c>
      <c r="Y52" s="1"/>
      <c r="AC52" s="10"/>
      <c r="AF52" s="10"/>
      <c r="AG52" s="10"/>
    </row>
    <row r="53" spans="1:33" ht="30" customHeight="1">
      <c r="A53" s="268" t="s">
        <v>2</v>
      </c>
      <c r="B53" s="268"/>
      <c r="C53" s="269" t="str">
        <f>IF(C48=0,"",C48)</f>
        <v>Mantenimientos 2020</v>
      </c>
      <c r="D53" s="270"/>
      <c r="E53" s="133" t="str">
        <f>IF(E48=0,"",E48)</f>
        <v>Mantenimientos</v>
      </c>
      <c r="F53" s="190" t="s">
        <v>1014</v>
      </c>
      <c r="G53" s="261"/>
      <c r="H53" s="191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>
        <v>4847</v>
      </c>
      <c r="U53" s="72">
        <f>SUM(I53:T53)</f>
        <v>4847</v>
      </c>
      <c r="V53" s="114">
        <f t="shared" si="0"/>
        <v>4847</v>
      </c>
      <c r="W53" s="271"/>
      <c r="Y53" s="1"/>
      <c r="AA53" s="3"/>
      <c r="AC53" s="10"/>
      <c r="AF53" s="10"/>
      <c r="AG53" s="10"/>
    </row>
    <row r="54" spans="1:33" s="68" customFormat="1" ht="5.25" customHeight="1">
      <c r="A54" s="74"/>
      <c r="B54" s="74"/>
      <c r="C54" s="74"/>
      <c r="D54" s="75"/>
      <c r="E54" s="75"/>
      <c r="F54" s="76"/>
      <c r="G54" s="76"/>
      <c r="H54" s="76"/>
      <c r="I54" s="77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9"/>
      <c r="V54" s="80"/>
      <c r="W54" s="81"/>
      <c r="X54" s="83"/>
      <c r="Y54" s="9"/>
      <c r="AC54" s="83"/>
      <c r="AD54" s="83"/>
      <c r="AE54" s="83"/>
      <c r="AF54" s="83"/>
      <c r="AG54" s="83"/>
    </row>
    <row r="55" spans="1:33" ht="16.5" customHeight="1">
      <c r="A55" s="262" t="s">
        <v>962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115" t="str">
        <f>IF(ISERROR(W52/W47)=TRUE,"",(W52/W47))</f>
        <v/>
      </c>
      <c r="X55" s="10"/>
      <c r="AC55" s="10"/>
      <c r="AD55" s="10"/>
      <c r="AE55" s="10"/>
      <c r="AF55" s="10"/>
      <c r="AG55" s="10"/>
    </row>
    <row r="56" spans="1:33" ht="6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82"/>
      <c r="X56" s="10"/>
      <c r="AC56" s="10"/>
      <c r="AD56" s="10"/>
      <c r="AE56" s="10"/>
      <c r="AF56" s="10"/>
      <c r="AG56" s="10"/>
    </row>
    <row r="57" spans="1:33" s="3" customFormat="1" ht="33" customHeight="1">
      <c r="A57" s="263" t="s">
        <v>997</v>
      </c>
      <c r="B57" s="264"/>
      <c r="C57" s="264"/>
      <c r="D57" s="264"/>
      <c r="E57" s="264"/>
      <c r="F57" s="265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7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3.75" customHeight="1">
      <c r="A58" s="84"/>
      <c r="B58" s="85"/>
      <c r="C58" s="85"/>
      <c r="D58" s="85"/>
      <c r="E58" s="85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7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15" customHeight="1">
      <c r="A59" s="252" t="s">
        <v>6</v>
      </c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4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6" customHeight="1">
      <c r="A60" s="86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1"/>
      <c r="Z60" s="1"/>
      <c r="AA60" s="1"/>
      <c r="AB60" s="1"/>
      <c r="AC60" s="1"/>
      <c r="AD60" s="1"/>
      <c r="AE60" s="1"/>
      <c r="AF60" s="1"/>
      <c r="AG60" s="1"/>
    </row>
    <row r="61" spans="1:33" s="67" customFormat="1" ht="48" customHeight="1">
      <c r="A61" s="257" t="s">
        <v>1003</v>
      </c>
      <c r="B61" s="257"/>
      <c r="C61" s="287" t="s">
        <v>1059</v>
      </c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9"/>
      <c r="X61" s="66"/>
      <c r="Z61" s="66"/>
      <c r="AA61" s="66"/>
      <c r="AB61" s="66"/>
      <c r="AC61" s="66"/>
      <c r="AD61" s="66"/>
      <c r="AE61" s="66"/>
      <c r="AF61" s="66"/>
      <c r="AG61" s="66"/>
    </row>
    <row r="62" spans="1:33" s="3" customFormat="1" ht="6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 ht="13.5" customHeight="1">
      <c r="A63" s="290" t="s">
        <v>1005</v>
      </c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2"/>
      <c r="X63" s="68"/>
      <c r="Z63" s="68"/>
      <c r="AA63" s="68"/>
      <c r="AB63" s="68"/>
      <c r="AC63" s="68"/>
      <c r="AD63" s="68"/>
      <c r="AE63" s="68"/>
      <c r="AF63" s="68"/>
      <c r="AG63" s="68"/>
    </row>
    <row r="64" spans="1:33" s="9" customFormat="1" ht="4.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90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3" customFormat="1" ht="30" customHeight="1">
      <c r="A65" s="257" t="s">
        <v>22</v>
      </c>
      <c r="B65" s="257"/>
      <c r="C65" s="286" t="s">
        <v>1060</v>
      </c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3.75" customHeight="1">
      <c r="A66" s="65"/>
      <c r="B66" s="50"/>
      <c r="C66" s="50"/>
      <c r="D66" s="50"/>
      <c r="E66" s="50"/>
      <c r="F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90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27" customHeight="1">
      <c r="A67" s="258" t="s">
        <v>337</v>
      </c>
      <c r="B67" s="260"/>
      <c r="C67" s="103" t="s">
        <v>1055</v>
      </c>
      <c r="D67" s="50"/>
      <c r="E67" s="257" t="s">
        <v>4</v>
      </c>
      <c r="F67" s="257"/>
      <c r="G67" s="286" t="s">
        <v>1081</v>
      </c>
      <c r="H67" s="286"/>
      <c r="I67" s="286"/>
      <c r="J67" s="286"/>
      <c r="K67" s="50"/>
      <c r="L67" s="50"/>
      <c r="M67" s="257" t="s">
        <v>1004</v>
      </c>
      <c r="N67" s="257"/>
      <c r="O67" s="257"/>
      <c r="P67" s="257"/>
      <c r="Q67" s="286" t="s">
        <v>1061</v>
      </c>
      <c r="R67" s="286"/>
      <c r="S67" s="286"/>
      <c r="T67" s="286"/>
      <c r="U67" s="286"/>
      <c r="V67" s="286"/>
      <c r="W67" s="286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5.25" customHeight="1">
      <c r="A68" s="65"/>
      <c r="B68" s="50"/>
      <c r="C68" s="50"/>
      <c r="D68" s="50"/>
      <c r="E68" s="50"/>
      <c r="F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90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27" customHeight="1">
      <c r="A69" s="258" t="s">
        <v>1011</v>
      </c>
      <c r="B69" s="260"/>
      <c r="C69" s="110" t="s">
        <v>1080</v>
      </c>
      <c r="D69" s="50"/>
      <c r="E69" s="258" t="s">
        <v>24</v>
      </c>
      <c r="F69" s="260"/>
      <c r="G69" s="286" t="s">
        <v>1056</v>
      </c>
      <c r="H69" s="286"/>
      <c r="I69" s="286"/>
      <c r="J69" s="286"/>
      <c r="K69" s="50"/>
      <c r="L69" s="50"/>
      <c r="M69" s="257" t="s">
        <v>1012</v>
      </c>
      <c r="N69" s="257"/>
      <c r="O69" s="257"/>
      <c r="P69" s="257"/>
      <c r="Q69" s="286" t="s">
        <v>1057</v>
      </c>
      <c r="R69" s="286"/>
      <c r="S69" s="286"/>
      <c r="T69" s="286"/>
      <c r="U69" s="286"/>
      <c r="V69" s="286"/>
      <c r="W69" s="286"/>
      <c r="X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 ht="5.2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8"/>
      <c r="X70" s="68"/>
      <c r="Z70" s="68"/>
      <c r="AA70" s="68"/>
      <c r="AB70" s="68"/>
      <c r="AC70" s="68"/>
      <c r="AD70" s="68"/>
      <c r="AE70" s="68"/>
      <c r="AF70" s="68"/>
      <c r="AG70" s="68"/>
    </row>
    <row r="71" spans="1:33" s="9" customFormat="1" ht="15.75" customHeight="1">
      <c r="C71" s="257" t="s">
        <v>999</v>
      </c>
      <c r="D71" s="257"/>
      <c r="E71" s="257"/>
      <c r="F71" s="257"/>
      <c r="H71" s="50"/>
      <c r="I71" s="50"/>
      <c r="J71" s="50"/>
      <c r="O71" s="257" t="s">
        <v>1002</v>
      </c>
      <c r="P71" s="257"/>
      <c r="Q71" s="257"/>
      <c r="R71" s="257"/>
      <c r="S71" s="257"/>
      <c r="T71" s="257"/>
      <c r="U71" s="257"/>
      <c r="V71" s="257"/>
      <c r="W71" s="90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24.75" customHeight="1">
      <c r="A72" s="50"/>
      <c r="B72" s="50"/>
      <c r="C72" s="113">
        <v>2538</v>
      </c>
      <c r="D72" s="50"/>
      <c r="E72" s="283">
        <v>2020</v>
      </c>
      <c r="F72" s="283"/>
      <c r="H72" s="50"/>
      <c r="I72" s="50"/>
      <c r="J72" s="50"/>
      <c r="O72" s="293">
        <v>3538</v>
      </c>
      <c r="P72" s="293"/>
      <c r="Q72" s="293"/>
      <c r="R72" s="293"/>
      <c r="S72" s="293"/>
      <c r="T72" s="293"/>
      <c r="U72" s="293"/>
      <c r="V72" s="293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9" customFormat="1" ht="12" customHeight="1">
      <c r="C73" s="109" t="s">
        <v>1000</v>
      </c>
      <c r="D73" s="100"/>
      <c r="E73" s="284" t="s">
        <v>1001</v>
      </c>
      <c r="F73" s="284"/>
      <c r="G73" s="100"/>
      <c r="I73" s="100"/>
      <c r="J73" s="100"/>
      <c r="K73" s="100"/>
      <c r="L73" s="100"/>
      <c r="M73" s="100"/>
      <c r="N73" s="100"/>
      <c r="O73" s="109"/>
      <c r="P73" s="109"/>
      <c r="Q73" s="109"/>
      <c r="R73" s="109"/>
      <c r="S73" s="109"/>
      <c r="T73" s="109"/>
      <c r="U73" s="109"/>
      <c r="V73" s="109"/>
      <c r="W73" s="101"/>
      <c r="X73" s="102"/>
      <c r="Z73" s="102"/>
      <c r="AA73" s="102"/>
      <c r="AB73" s="102"/>
      <c r="AC73" s="102"/>
      <c r="AD73" s="102"/>
      <c r="AE73" s="102"/>
      <c r="AF73" s="102"/>
      <c r="AG73" s="102"/>
    </row>
    <row r="74" spans="1:33" s="9" customFormat="1" ht="3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90"/>
      <c r="X74" s="68"/>
      <c r="Z74" s="68"/>
      <c r="AA74" s="68"/>
      <c r="AB74" s="68"/>
      <c r="AC74" s="68"/>
      <c r="AD74" s="68"/>
      <c r="AE74" s="68"/>
      <c r="AF74" s="68"/>
      <c r="AG74" s="68"/>
    </row>
    <row r="75" spans="1:33" s="3" customFormat="1" ht="20.25" customHeight="1">
      <c r="A75" s="285" t="s">
        <v>961</v>
      </c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1"/>
      <c r="Z75" s="1"/>
      <c r="AA75" s="1"/>
      <c r="AB75" s="1"/>
      <c r="AC75" s="1"/>
      <c r="AD75" s="1"/>
      <c r="AE75" s="1"/>
      <c r="AF75" s="1"/>
      <c r="AG75" s="1"/>
    </row>
    <row r="76" spans="1:33" s="3" customFormat="1" ht="15.75" customHeight="1">
      <c r="A76" s="273" t="s">
        <v>25</v>
      </c>
      <c r="B76" s="274"/>
      <c r="C76" s="257" t="s">
        <v>22</v>
      </c>
      <c r="D76" s="257"/>
      <c r="E76" s="277" t="s">
        <v>3</v>
      </c>
      <c r="F76" s="258" t="s">
        <v>327</v>
      </c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60"/>
      <c r="U76" s="104"/>
      <c r="V76" s="186" t="s">
        <v>27</v>
      </c>
      <c r="W76" s="257" t="s">
        <v>1015</v>
      </c>
      <c r="X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275"/>
      <c r="B77" s="276"/>
      <c r="C77" s="257"/>
      <c r="D77" s="257"/>
      <c r="E77" s="278"/>
      <c r="F77" s="279" t="s">
        <v>300</v>
      </c>
      <c r="G77" s="280"/>
      <c r="H77" s="281"/>
      <c r="I77" s="71" t="s">
        <v>28</v>
      </c>
      <c r="J77" s="71" t="s">
        <v>7</v>
      </c>
      <c r="K77" s="71" t="s">
        <v>8</v>
      </c>
      <c r="L77" s="71" t="s">
        <v>9</v>
      </c>
      <c r="M77" s="71" t="s">
        <v>10</v>
      </c>
      <c r="N77" s="71" t="s">
        <v>11</v>
      </c>
      <c r="O77" s="71" t="s">
        <v>12</v>
      </c>
      <c r="P77" s="71" t="s">
        <v>13</v>
      </c>
      <c r="Q77" s="71" t="s">
        <v>14</v>
      </c>
      <c r="R77" s="71" t="s">
        <v>15</v>
      </c>
      <c r="S77" s="71" t="s">
        <v>16</v>
      </c>
      <c r="T77" s="71" t="s">
        <v>17</v>
      </c>
      <c r="U77" s="14"/>
      <c r="V77" s="187"/>
      <c r="W77" s="257"/>
    </row>
    <row r="78" spans="1:33" ht="29.25" customHeight="1">
      <c r="A78" s="268" t="s">
        <v>1</v>
      </c>
      <c r="B78" s="268"/>
      <c r="C78" s="282" t="s">
        <v>1086</v>
      </c>
      <c r="D78" s="282"/>
      <c r="E78" s="111" t="s">
        <v>1087</v>
      </c>
      <c r="F78" s="190" t="s">
        <v>995</v>
      </c>
      <c r="G78" s="261"/>
      <c r="H78" s="191"/>
      <c r="I78" s="94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>
        <v>3538</v>
      </c>
      <c r="U78" s="73"/>
      <c r="V78" s="114">
        <f>IF(SUM(I78:T78)=0,"",SUM(I78:T78))</f>
        <v>3538</v>
      </c>
      <c r="W78" s="271" t="str">
        <f>IF($G$69="porcentaje",FIXED(V78/V79*100,2)&amp;"%",IF($G$69="Promedio",V78/V79,IF($G$69="variación porcentual",FIXED(((V78/V79)-1)*100,2)&amp;"%",IF($G$69="OTRAS","CAPTURAR EL RESULTADO DEL INDICADOR"))))</f>
        <v>39.40%</v>
      </c>
      <c r="Y78" s="1"/>
      <c r="AC78" s="10"/>
      <c r="AF78" s="10"/>
      <c r="AG78" s="10"/>
    </row>
    <row r="79" spans="1:33" ht="30" customHeight="1">
      <c r="A79" s="268" t="s">
        <v>2</v>
      </c>
      <c r="B79" s="268"/>
      <c r="C79" s="282" t="s">
        <v>1085</v>
      </c>
      <c r="D79" s="282"/>
      <c r="E79" s="111" t="s">
        <v>1087</v>
      </c>
      <c r="F79" s="190" t="s">
        <v>996</v>
      </c>
      <c r="G79" s="261"/>
      <c r="H79" s="191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2538</v>
      </c>
      <c r="U79" s="72">
        <f>SUM(I79:T79)</f>
        <v>2538</v>
      </c>
      <c r="V79" s="114">
        <f>IF(SUM(I79:T79)=0,"",SUM(I79:T79))</f>
        <v>2538</v>
      </c>
      <c r="W79" s="271"/>
      <c r="Y79" s="1"/>
      <c r="AA79" s="3"/>
      <c r="AC79" s="10"/>
      <c r="AF79" s="10"/>
      <c r="AG79" s="10"/>
    </row>
    <row r="80" spans="1:33" ht="17.25" customHeight="1">
      <c r="A80" s="272" t="s">
        <v>298</v>
      </c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</row>
    <row r="81" spans="1:33" s="3" customFormat="1" ht="15.75" customHeight="1">
      <c r="A81" s="273" t="s">
        <v>25</v>
      </c>
      <c r="B81" s="274"/>
      <c r="C81" s="257" t="s">
        <v>22</v>
      </c>
      <c r="D81" s="257"/>
      <c r="E81" s="277" t="s">
        <v>3</v>
      </c>
      <c r="F81" s="258" t="s">
        <v>327</v>
      </c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60"/>
      <c r="U81" s="104"/>
      <c r="V81" s="186" t="s">
        <v>27</v>
      </c>
      <c r="W81" s="257" t="s">
        <v>1016</v>
      </c>
      <c r="X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275"/>
      <c r="B82" s="276"/>
      <c r="C82" s="257"/>
      <c r="D82" s="257"/>
      <c r="E82" s="278"/>
      <c r="F82" s="279" t="s">
        <v>298</v>
      </c>
      <c r="G82" s="280"/>
      <c r="H82" s="281"/>
      <c r="I82" s="71" t="s">
        <v>28</v>
      </c>
      <c r="J82" s="71" t="s">
        <v>7</v>
      </c>
      <c r="K82" s="71" t="s">
        <v>8</v>
      </c>
      <c r="L82" s="71" t="s">
        <v>9</v>
      </c>
      <c r="M82" s="71" t="s">
        <v>10</v>
      </c>
      <c r="N82" s="71" t="s">
        <v>11</v>
      </c>
      <c r="O82" s="71" t="s">
        <v>12</v>
      </c>
      <c r="P82" s="71" t="s">
        <v>13</v>
      </c>
      <c r="Q82" s="71" t="s">
        <v>14</v>
      </c>
      <c r="R82" s="71" t="s">
        <v>15</v>
      </c>
      <c r="S82" s="71" t="s">
        <v>16</v>
      </c>
      <c r="T82" s="71" t="s">
        <v>17</v>
      </c>
      <c r="U82" s="14"/>
      <c r="V82" s="187"/>
      <c r="W82" s="257"/>
    </row>
    <row r="83" spans="1:33" ht="28.5" customHeight="1">
      <c r="A83" s="241" t="s">
        <v>1</v>
      </c>
      <c r="B83" s="243"/>
      <c r="C83" s="269" t="str">
        <f>IF(C78=0,"",C78)</f>
        <v>Luminarias LED 2021</v>
      </c>
      <c r="D83" s="270"/>
      <c r="E83" s="133" t="str">
        <f>IF(E78=0,"",E78)</f>
        <v>Luminarias LED</v>
      </c>
      <c r="F83" s="190" t="s">
        <v>1013</v>
      </c>
      <c r="G83" s="261"/>
      <c r="H83" s="191"/>
      <c r="I83" s="94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3"/>
      <c r="V83" s="114" t="str">
        <f>IF(SUM(I83:T83)=0,"",SUM(I83:T83))</f>
        <v/>
      </c>
      <c r="W83" s="271" t="e">
        <f>IF($G$69="porcentaje",FIXED(V83/V84*100,2)&amp;"%",IF($G$69="Promedio",V83/V84,IF($G$69="variación porcentual",FIXED(((V83/V84)-1)*100,2)&amp;"%",IF($G$69="OTRAS","CAPTURAR EL RESULTADO DEL INDICADOR"))))</f>
        <v>#VALUE!</v>
      </c>
      <c r="Y83" s="1"/>
      <c r="AC83" s="10"/>
      <c r="AF83" s="10"/>
      <c r="AG83" s="10"/>
    </row>
    <row r="84" spans="1:33" ht="28.5" customHeight="1">
      <c r="A84" s="241" t="s">
        <v>2</v>
      </c>
      <c r="B84" s="243"/>
      <c r="C84" s="269" t="str">
        <f>IF(C79=0,"",C79)</f>
        <v>Luminarias LED 2020</v>
      </c>
      <c r="D84" s="270"/>
      <c r="E84" s="133" t="str">
        <f>IF(E79=0,"",E79)</f>
        <v>Luminarias LED</v>
      </c>
      <c r="F84" s="190" t="s">
        <v>1014</v>
      </c>
      <c r="G84" s="261"/>
      <c r="H84" s="191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>
        <v>2538</v>
      </c>
      <c r="U84" s="72">
        <f>SUM(I84:T84)</f>
        <v>2538</v>
      </c>
      <c r="V84" s="114">
        <f>IF(SUM(I84:T84)=0,"",SUM(I84:T84))</f>
        <v>2538</v>
      </c>
      <c r="W84" s="271"/>
      <c r="Y84" s="1"/>
      <c r="AA84" s="3"/>
      <c r="AC84" s="10"/>
      <c r="AF84" s="10"/>
      <c r="AG84" s="10"/>
    </row>
    <row r="85" spans="1:33" s="68" customFormat="1" ht="5.25" customHeight="1">
      <c r="A85" s="74"/>
      <c r="B85" s="74"/>
      <c r="C85" s="74"/>
      <c r="D85" s="75"/>
      <c r="E85" s="75"/>
      <c r="F85" s="76"/>
      <c r="G85" s="76"/>
      <c r="H85" s="76"/>
      <c r="I85" s="77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9"/>
      <c r="V85" s="80"/>
      <c r="W85" s="81"/>
      <c r="X85" s="83"/>
      <c r="Y85" s="9"/>
      <c r="AC85" s="83"/>
      <c r="AD85" s="83"/>
      <c r="AE85" s="83"/>
      <c r="AF85" s="83"/>
      <c r="AG85" s="83"/>
    </row>
    <row r="86" spans="1:33" ht="16.5" customHeight="1">
      <c r="A86" s="262" t="s">
        <v>962</v>
      </c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115" t="str">
        <f>IF(ISERROR(W83/W78)=TRUE,"",(W83/W78))</f>
        <v/>
      </c>
      <c r="X86" s="10"/>
      <c r="AC86" s="10"/>
      <c r="AD86" s="10"/>
      <c r="AE86" s="10"/>
      <c r="AF86" s="10"/>
      <c r="AG86" s="10"/>
    </row>
    <row r="87" spans="1:33" ht="6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82"/>
      <c r="X87" s="10"/>
      <c r="AC87" s="10"/>
      <c r="AD87" s="10"/>
      <c r="AE87" s="10"/>
      <c r="AF87" s="10"/>
      <c r="AG87" s="10"/>
    </row>
    <row r="88" spans="1:33" s="3" customFormat="1" ht="33" customHeight="1">
      <c r="A88" s="263" t="s">
        <v>997</v>
      </c>
      <c r="B88" s="264"/>
      <c r="C88" s="264"/>
      <c r="D88" s="264"/>
      <c r="E88" s="264"/>
      <c r="F88" s="265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7"/>
      <c r="X88" s="1"/>
      <c r="Z88" s="1"/>
      <c r="AA88" s="1"/>
      <c r="AB88" s="1"/>
      <c r="AC88" s="1"/>
      <c r="AD88" s="1"/>
      <c r="AE88" s="1"/>
      <c r="AF88" s="1"/>
      <c r="AG88" s="1"/>
    </row>
    <row r="89" spans="1:33" s="70" customFormat="1" ht="7.5" customHeight="1">
      <c r="A89" s="294"/>
      <c r="B89" s="294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69"/>
      <c r="Z89" s="69"/>
      <c r="AA89" s="69"/>
      <c r="AB89" s="69"/>
      <c r="AC89" s="69"/>
      <c r="AD89" s="69"/>
      <c r="AE89" s="69"/>
      <c r="AF89" s="69"/>
      <c r="AG89" s="69"/>
    </row>
    <row r="90" spans="1:33" s="3" customFormat="1" ht="15" customHeight="1">
      <c r="A90" s="252" t="s">
        <v>998</v>
      </c>
      <c r="B90" s="253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4"/>
      <c r="X90" s="1"/>
      <c r="Z90" s="1"/>
      <c r="AA90" s="1"/>
      <c r="AB90" s="1"/>
      <c r="AC90" s="1"/>
      <c r="AD90" s="1"/>
      <c r="AE90" s="1"/>
      <c r="AF90" s="1"/>
      <c r="AG90" s="1"/>
    </row>
    <row r="91" spans="1:33" s="3" customFormat="1" ht="3.75" customHeight="1">
      <c r="A91" s="93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1"/>
      <c r="Z91" s="1"/>
      <c r="AA91" s="1"/>
      <c r="AB91" s="1"/>
      <c r="AC91" s="1"/>
      <c r="AD91" s="1"/>
      <c r="AE91" s="1"/>
      <c r="AF91" s="1"/>
      <c r="AG91" s="1"/>
    </row>
    <row r="92" spans="1:33" s="67" customFormat="1" ht="48" customHeight="1">
      <c r="A92" s="257" t="s">
        <v>1006</v>
      </c>
      <c r="B92" s="257"/>
      <c r="C92" s="287" t="s">
        <v>1062</v>
      </c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9"/>
      <c r="X92" s="66"/>
      <c r="Z92" s="66"/>
      <c r="AA92" s="66"/>
      <c r="AB92" s="66"/>
      <c r="AC92" s="66"/>
      <c r="AD92" s="66"/>
      <c r="AE92" s="66"/>
      <c r="AF92" s="66"/>
      <c r="AG92" s="66"/>
    </row>
    <row r="93" spans="1:33" s="3" customFormat="1" ht="6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 ht="13.5" customHeight="1">
      <c r="A94" s="290" t="s">
        <v>1005</v>
      </c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2"/>
      <c r="X94" s="68"/>
      <c r="Z94" s="68"/>
      <c r="AA94" s="68"/>
      <c r="AB94" s="68"/>
      <c r="AC94" s="68"/>
      <c r="AD94" s="68"/>
      <c r="AE94" s="68"/>
      <c r="AF94" s="68"/>
      <c r="AG94" s="68"/>
    </row>
    <row r="95" spans="1:33" s="9" customFormat="1" ht="4.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90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3" customFormat="1" ht="30" customHeight="1">
      <c r="A96" s="257" t="s">
        <v>22</v>
      </c>
      <c r="B96" s="257"/>
      <c r="C96" s="286" t="s">
        <v>1063</v>
      </c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3.75" customHeight="1">
      <c r="A97" s="65"/>
      <c r="B97" s="50"/>
      <c r="C97" s="50"/>
      <c r="D97" s="50"/>
      <c r="E97" s="50"/>
      <c r="F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90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27" customHeight="1">
      <c r="A98" s="258" t="s">
        <v>337</v>
      </c>
      <c r="B98" s="260"/>
      <c r="C98" s="103" t="s">
        <v>1055</v>
      </c>
      <c r="D98" s="50"/>
      <c r="E98" s="257" t="s">
        <v>4</v>
      </c>
      <c r="F98" s="257"/>
      <c r="G98" s="286" t="s">
        <v>1058</v>
      </c>
      <c r="H98" s="286"/>
      <c r="I98" s="286"/>
      <c r="J98" s="286"/>
      <c r="K98" s="50"/>
      <c r="L98" s="50"/>
      <c r="M98" s="257" t="s">
        <v>1004</v>
      </c>
      <c r="N98" s="257"/>
      <c r="O98" s="257"/>
      <c r="P98" s="257"/>
      <c r="Q98" s="286" t="s">
        <v>1064</v>
      </c>
      <c r="R98" s="286"/>
      <c r="S98" s="286"/>
      <c r="T98" s="286"/>
      <c r="U98" s="286"/>
      <c r="V98" s="286"/>
      <c r="W98" s="286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5.25" customHeight="1">
      <c r="A99" s="65"/>
      <c r="B99" s="50"/>
      <c r="C99" s="50"/>
      <c r="D99" s="50"/>
      <c r="E99" s="50"/>
      <c r="F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90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27" customHeight="1">
      <c r="A100" s="258" t="s">
        <v>1011</v>
      </c>
      <c r="B100" s="260"/>
      <c r="C100" s="110" t="s">
        <v>1054</v>
      </c>
      <c r="D100" s="50"/>
      <c r="E100" s="258" t="s">
        <v>24</v>
      </c>
      <c r="F100" s="260"/>
      <c r="G100" s="286" t="s">
        <v>1056</v>
      </c>
      <c r="H100" s="286"/>
      <c r="I100" s="286"/>
      <c r="J100" s="286"/>
      <c r="K100" s="50"/>
      <c r="L100" s="50"/>
      <c r="M100" s="257" t="s">
        <v>1012</v>
      </c>
      <c r="N100" s="257"/>
      <c r="O100" s="257"/>
      <c r="P100" s="257"/>
      <c r="Q100" s="286" t="s">
        <v>1118</v>
      </c>
      <c r="R100" s="286"/>
      <c r="S100" s="286"/>
      <c r="T100" s="286"/>
      <c r="U100" s="286"/>
      <c r="V100" s="286"/>
      <c r="W100" s="286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 ht="5.2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8"/>
      <c r="X101" s="68"/>
      <c r="Z101" s="68"/>
      <c r="AA101" s="68"/>
      <c r="AB101" s="68"/>
      <c r="AC101" s="68"/>
      <c r="AD101" s="68"/>
      <c r="AE101" s="68"/>
      <c r="AF101" s="68"/>
      <c r="AG101" s="68"/>
    </row>
    <row r="102" spans="1:33" s="9" customFormat="1" ht="15.75" customHeight="1">
      <c r="C102" s="257" t="s">
        <v>999</v>
      </c>
      <c r="D102" s="257"/>
      <c r="E102" s="257"/>
      <c r="F102" s="257"/>
      <c r="H102" s="50"/>
      <c r="I102" s="50"/>
      <c r="J102" s="50"/>
      <c r="O102" s="257" t="s">
        <v>1002</v>
      </c>
      <c r="P102" s="257"/>
      <c r="Q102" s="257"/>
      <c r="R102" s="257"/>
      <c r="S102" s="257"/>
      <c r="T102" s="257"/>
      <c r="U102" s="257"/>
      <c r="V102" s="257"/>
      <c r="W102" s="90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24.75" customHeight="1">
      <c r="A103" s="50"/>
      <c r="B103" s="50"/>
      <c r="C103" s="113">
        <v>1024</v>
      </c>
      <c r="D103" s="50"/>
      <c r="E103" s="283">
        <v>2020</v>
      </c>
      <c r="F103" s="283"/>
      <c r="H103" s="50"/>
      <c r="I103" s="50"/>
      <c r="J103" s="50"/>
      <c r="O103" s="293">
        <v>1000</v>
      </c>
      <c r="P103" s="293"/>
      <c r="Q103" s="293"/>
      <c r="R103" s="293"/>
      <c r="S103" s="293"/>
      <c r="T103" s="293"/>
      <c r="U103" s="293"/>
      <c r="V103" s="293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9" customFormat="1" ht="12" customHeight="1">
      <c r="C104" s="109" t="s">
        <v>1000</v>
      </c>
      <c r="D104" s="100"/>
      <c r="E104" s="284" t="s">
        <v>1001</v>
      </c>
      <c r="F104" s="284"/>
      <c r="G104" s="100"/>
      <c r="I104" s="100"/>
      <c r="J104" s="100"/>
      <c r="K104" s="100"/>
      <c r="L104" s="100"/>
      <c r="M104" s="100"/>
      <c r="N104" s="100"/>
      <c r="O104" s="109"/>
      <c r="P104" s="109"/>
      <c r="Q104" s="109"/>
      <c r="R104" s="109"/>
      <c r="S104" s="109"/>
      <c r="T104" s="109"/>
      <c r="U104" s="109"/>
      <c r="V104" s="109"/>
      <c r="W104" s="101"/>
      <c r="X104" s="102"/>
      <c r="Z104" s="102"/>
      <c r="AA104" s="102"/>
      <c r="AB104" s="102"/>
      <c r="AC104" s="102"/>
      <c r="AD104" s="102"/>
      <c r="AE104" s="102"/>
      <c r="AF104" s="102"/>
      <c r="AG104" s="102"/>
    </row>
    <row r="105" spans="1:33" s="9" customFormat="1" ht="3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90"/>
      <c r="X105" s="68"/>
      <c r="Z105" s="68"/>
      <c r="AA105" s="68"/>
      <c r="AB105" s="68"/>
      <c r="AC105" s="68"/>
      <c r="AD105" s="68"/>
      <c r="AE105" s="68"/>
      <c r="AF105" s="68"/>
      <c r="AG105" s="68"/>
    </row>
    <row r="106" spans="1:33" s="3" customFormat="1" ht="20.25" customHeight="1">
      <c r="A106" s="285" t="s">
        <v>961</v>
      </c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s="3" customFormat="1" ht="15.75" customHeight="1">
      <c r="A107" s="273" t="s">
        <v>25</v>
      </c>
      <c r="B107" s="274"/>
      <c r="C107" s="257" t="s">
        <v>22</v>
      </c>
      <c r="D107" s="257"/>
      <c r="E107" s="277" t="s">
        <v>3</v>
      </c>
      <c r="F107" s="258" t="s">
        <v>327</v>
      </c>
      <c r="G107" s="259"/>
      <c r="H107" s="259"/>
      <c r="I107" s="259"/>
      <c r="J107" s="259"/>
      <c r="K107" s="259"/>
      <c r="L107" s="259"/>
      <c r="M107" s="259"/>
      <c r="N107" s="259"/>
      <c r="O107" s="259"/>
      <c r="P107" s="259"/>
      <c r="Q107" s="259"/>
      <c r="R107" s="259"/>
      <c r="S107" s="259"/>
      <c r="T107" s="260"/>
      <c r="U107" s="104"/>
      <c r="V107" s="186" t="s">
        <v>27</v>
      </c>
      <c r="W107" s="257" t="s">
        <v>1015</v>
      </c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275"/>
      <c r="B108" s="276"/>
      <c r="C108" s="257"/>
      <c r="D108" s="257"/>
      <c r="E108" s="278"/>
      <c r="F108" s="279" t="s">
        <v>300</v>
      </c>
      <c r="G108" s="280"/>
      <c r="H108" s="281"/>
      <c r="I108" s="71" t="s">
        <v>28</v>
      </c>
      <c r="J108" s="71" t="s">
        <v>7</v>
      </c>
      <c r="K108" s="71" t="s">
        <v>8</v>
      </c>
      <c r="L108" s="71" t="s">
        <v>9</v>
      </c>
      <c r="M108" s="71" t="s">
        <v>10</v>
      </c>
      <c r="N108" s="71" t="s">
        <v>11</v>
      </c>
      <c r="O108" s="71" t="s">
        <v>12</v>
      </c>
      <c r="P108" s="71" t="s">
        <v>13</v>
      </c>
      <c r="Q108" s="71" t="s">
        <v>14</v>
      </c>
      <c r="R108" s="71" t="s">
        <v>15</v>
      </c>
      <c r="S108" s="71" t="s">
        <v>16</v>
      </c>
      <c r="T108" s="71" t="s">
        <v>17</v>
      </c>
      <c r="U108" s="14"/>
      <c r="V108" s="187"/>
      <c r="W108" s="257"/>
    </row>
    <row r="109" spans="1:33" ht="29.25" customHeight="1">
      <c r="A109" s="268" t="s">
        <v>1</v>
      </c>
      <c r="B109" s="268"/>
      <c r="C109" s="282" t="s">
        <v>1090</v>
      </c>
      <c r="D109" s="282"/>
      <c r="E109" s="111" t="s">
        <v>1088</v>
      </c>
      <c r="F109" s="190" t="s">
        <v>995</v>
      </c>
      <c r="G109" s="261"/>
      <c r="H109" s="191"/>
      <c r="I109" s="94"/>
      <c r="J109" s="72"/>
      <c r="K109" s="72"/>
      <c r="L109" s="72"/>
      <c r="M109" s="72"/>
      <c r="N109" s="72">
        <v>500</v>
      </c>
      <c r="O109" s="72"/>
      <c r="P109" s="72"/>
      <c r="Q109" s="72"/>
      <c r="R109" s="72"/>
      <c r="S109" s="72"/>
      <c r="T109" s="72">
        <v>500</v>
      </c>
      <c r="U109" s="73"/>
      <c r="V109" s="114">
        <f>IF(SUM(I109:T109)=0,"",SUM(I109:T109))</f>
        <v>1000</v>
      </c>
      <c r="W109" s="271" t="str">
        <f>IF($G$100="porcentaje",FIXED(V109/V110*100,2)&amp;"%",IF($G$100="Promedio",V109/V110,IF($G$100="variación porcentual",FIXED(((V109/V110)-1)*100,2)&amp;"%",IF($G$100="OTRAS","CAPTURAR EL RESULTADO DEL INDICADOR"))))</f>
        <v>-2.34%</v>
      </c>
      <c r="Y109" s="112"/>
      <c r="AC109" s="10"/>
      <c r="AF109" s="10"/>
      <c r="AG109" s="10"/>
    </row>
    <row r="110" spans="1:33" ht="30" customHeight="1">
      <c r="A110" s="268" t="s">
        <v>2</v>
      </c>
      <c r="B110" s="268"/>
      <c r="C110" s="282" t="s">
        <v>1091</v>
      </c>
      <c r="D110" s="282"/>
      <c r="E110" s="111" t="s">
        <v>1088</v>
      </c>
      <c r="F110" s="190" t="s">
        <v>996</v>
      </c>
      <c r="G110" s="261"/>
      <c r="H110" s="191"/>
      <c r="I110" s="94"/>
      <c r="J110" s="72"/>
      <c r="K110" s="72"/>
      <c r="L110" s="72"/>
      <c r="M110" s="72"/>
      <c r="N110" s="72">
        <v>455</v>
      </c>
      <c r="O110" s="72"/>
      <c r="P110" s="72"/>
      <c r="Q110" s="72"/>
      <c r="R110" s="72"/>
      <c r="S110" s="72"/>
      <c r="T110" s="72">
        <v>569</v>
      </c>
      <c r="U110" s="72">
        <f>SUM(I110:T110)</f>
        <v>1024</v>
      </c>
      <c r="V110" s="114">
        <f>IF(SUM(I110:T110)=0,"",SUM(I110:T110))</f>
        <v>1024</v>
      </c>
      <c r="W110" s="271"/>
      <c r="Y110" s="1"/>
      <c r="AA110" s="3"/>
      <c r="AC110" s="10"/>
      <c r="AF110" s="10"/>
      <c r="AG110" s="10"/>
    </row>
    <row r="111" spans="1:33" ht="17.25" customHeight="1">
      <c r="A111" s="272" t="s">
        <v>298</v>
      </c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</row>
    <row r="112" spans="1:33" s="3" customFormat="1" ht="15.75" customHeight="1">
      <c r="A112" s="273" t="s">
        <v>25</v>
      </c>
      <c r="B112" s="274"/>
      <c r="C112" s="257" t="s">
        <v>22</v>
      </c>
      <c r="D112" s="257"/>
      <c r="E112" s="277" t="s">
        <v>3</v>
      </c>
      <c r="F112" s="258" t="s">
        <v>327</v>
      </c>
      <c r="G112" s="259"/>
      <c r="H112" s="259"/>
      <c r="I112" s="259"/>
      <c r="J112" s="259"/>
      <c r="K112" s="259"/>
      <c r="L112" s="259"/>
      <c r="M112" s="259"/>
      <c r="N112" s="259"/>
      <c r="O112" s="259"/>
      <c r="P112" s="259"/>
      <c r="Q112" s="259"/>
      <c r="R112" s="259"/>
      <c r="S112" s="259"/>
      <c r="T112" s="260"/>
      <c r="U112" s="104"/>
      <c r="V112" s="186" t="s">
        <v>27</v>
      </c>
      <c r="W112" s="257" t="s">
        <v>1016</v>
      </c>
      <c r="X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275"/>
      <c r="B113" s="276"/>
      <c r="C113" s="257"/>
      <c r="D113" s="257"/>
      <c r="E113" s="278"/>
      <c r="F113" s="279" t="s">
        <v>298</v>
      </c>
      <c r="G113" s="280"/>
      <c r="H113" s="281"/>
      <c r="I113" s="71" t="s">
        <v>28</v>
      </c>
      <c r="J113" s="71" t="s">
        <v>7</v>
      </c>
      <c r="K113" s="71" t="s">
        <v>8</v>
      </c>
      <c r="L113" s="71" t="s">
        <v>9</v>
      </c>
      <c r="M113" s="71" t="s">
        <v>10</v>
      </c>
      <c r="N113" s="71" t="s">
        <v>11</v>
      </c>
      <c r="O113" s="71" t="s">
        <v>12</v>
      </c>
      <c r="P113" s="71" t="s">
        <v>13</v>
      </c>
      <c r="Q113" s="71" t="s">
        <v>14</v>
      </c>
      <c r="R113" s="71" t="s">
        <v>15</v>
      </c>
      <c r="S113" s="71" t="s">
        <v>16</v>
      </c>
      <c r="T113" s="71" t="s">
        <v>17</v>
      </c>
      <c r="U113" s="14"/>
      <c r="V113" s="187"/>
      <c r="W113" s="257"/>
    </row>
    <row r="114" spans="1:33" ht="29.25" customHeight="1">
      <c r="A114" s="268" t="s">
        <v>1</v>
      </c>
      <c r="B114" s="268"/>
      <c r="C114" s="269" t="str">
        <f>IF(C109=0,"",C109)</f>
        <v>Luminarias LED instaladas 2021</v>
      </c>
      <c r="D114" s="270"/>
      <c r="E114" s="133" t="str">
        <f>IF(E109=0,"",E109)</f>
        <v>Luminarias</v>
      </c>
      <c r="F114" s="190" t="s">
        <v>1013</v>
      </c>
      <c r="G114" s="261"/>
      <c r="H114" s="191"/>
      <c r="I114" s="94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3"/>
      <c r="V114" s="114" t="str">
        <f>IF(SUM(I114:T114)=0,"",SUM(I114:T114))</f>
        <v/>
      </c>
      <c r="W114" s="271" t="e">
        <f>IF($G$100="porcentaje",FIXED(V114/V115*100,2)&amp;"%",IF($G$100="Promedio",V114/V115,IF($G$100="variación porcentual",FIXED(((V114/V115)-1)*100,2)&amp;"%",IF($G$100="OTRAS","CAPTURAR EL RESULTADO DEL INDICADOR"))))</f>
        <v>#VALUE!</v>
      </c>
      <c r="Y114" s="1"/>
      <c r="AC114" s="10"/>
      <c r="AF114" s="10"/>
      <c r="AG114" s="10"/>
    </row>
    <row r="115" spans="1:33" ht="30" customHeight="1">
      <c r="A115" s="268" t="s">
        <v>2</v>
      </c>
      <c r="B115" s="268"/>
      <c r="C115" s="269" t="str">
        <f>IF(C110=0,"",C110)</f>
        <v>Lumininaria LED instaladas 2020</v>
      </c>
      <c r="D115" s="270"/>
      <c r="E115" s="133" t="str">
        <f>IF(E110=0,"",E110)</f>
        <v>Luminarias</v>
      </c>
      <c r="F115" s="190" t="s">
        <v>1014</v>
      </c>
      <c r="G115" s="261"/>
      <c r="H115" s="191"/>
      <c r="I115" s="94"/>
      <c r="J115" s="72"/>
      <c r="K115" s="72"/>
      <c r="L115" s="72"/>
      <c r="M115" s="72"/>
      <c r="N115" s="72">
        <v>455</v>
      </c>
      <c r="O115" s="72"/>
      <c r="P115" s="72"/>
      <c r="Q115" s="72"/>
      <c r="R115" s="72"/>
      <c r="S115" s="72"/>
      <c r="T115" s="72">
        <v>569</v>
      </c>
      <c r="U115" s="72">
        <f>SUM(I115:T115)</f>
        <v>1024</v>
      </c>
      <c r="V115" s="114">
        <f>IF(SUM(I115:T115)=0,"",SUM(I115:T115))</f>
        <v>1024</v>
      </c>
      <c r="W115" s="271"/>
      <c r="Y115" s="1"/>
      <c r="AA115" s="3"/>
      <c r="AC115" s="10"/>
      <c r="AF115" s="10"/>
      <c r="AG115" s="10"/>
    </row>
    <row r="116" spans="1:33" s="68" customFormat="1" ht="5.25" customHeight="1">
      <c r="A116" s="74"/>
      <c r="B116" s="74"/>
      <c r="C116" s="74"/>
      <c r="D116" s="75"/>
      <c r="E116" s="75"/>
      <c r="F116" s="76"/>
      <c r="G116" s="76"/>
      <c r="H116" s="76"/>
      <c r="I116" s="77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9"/>
      <c r="V116" s="80"/>
      <c r="W116" s="81"/>
      <c r="X116" s="83"/>
      <c r="Y116" s="9"/>
      <c r="AC116" s="83"/>
      <c r="AD116" s="83"/>
      <c r="AE116" s="83"/>
      <c r="AF116" s="83"/>
      <c r="AG116" s="83"/>
    </row>
    <row r="117" spans="1:33" ht="16.5" customHeight="1">
      <c r="A117" s="262" t="s">
        <v>962</v>
      </c>
      <c r="B117" s="262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115" t="str">
        <f>IF(ISERROR(W114/W109)=TRUE,"",(W114/W109))</f>
        <v/>
      </c>
      <c r="X117" s="10"/>
      <c r="AC117" s="10"/>
      <c r="AD117" s="10"/>
      <c r="AE117" s="10"/>
      <c r="AF117" s="10"/>
      <c r="AG117" s="10"/>
    </row>
    <row r="118" spans="1:33" ht="6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82"/>
      <c r="X118" s="10"/>
      <c r="AC118" s="10"/>
      <c r="AD118" s="10"/>
      <c r="AE118" s="10"/>
      <c r="AF118" s="10"/>
      <c r="AG118" s="10"/>
    </row>
    <row r="119" spans="1:33" s="3" customFormat="1" ht="33" customHeight="1">
      <c r="A119" s="263" t="s">
        <v>997</v>
      </c>
      <c r="B119" s="264"/>
      <c r="C119" s="264"/>
      <c r="D119" s="264"/>
      <c r="E119" s="264"/>
      <c r="F119" s="265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7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3" customFormat="1" ht="5.2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67" customFormat="1" ht="48" customHeight="1">
      <c r="A121" s="257" t="s">
        <v>1007</v>
      </c>
      <c r="B121" s="257"/>
      <c r="C121" s="287" t="s">
        <v>1066</v>
      </c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9"/>
      <c r="X121" s="66"/>
      <c r="Z121" s="66"/>
      <c r="AA121" s="66"/>
      <c r="AB121" s="66"/>
      <c r="AC121" s="66"/>
      <c r="AD121" s="66"/>
      <c r="AE121" s="66"/>
      <c r="AF121" s="66"/>
      <c r="AG121" s="66"/>
    </row>
    <row r="122" spans="1:33" s="3" customFormat="1" ht="6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9" customFormat="1" ht="13.5" customHeight="1">
      <c r="A123" s="290" t="s">
        <v>1005</v>
      </c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2"/>
      <c r="X123" s="68"/>
      <c r="Z123" s="68"/>
      <c r="AA123" s="68"/>
      <c r="AB123" s="68"/>
      <c r="AC123" s="68"/>
      <c r="AD123" s="68"/>
      <c r="AE123" s="68"/>
      <c r="AF123" s="68"/>
      <c r="AG123" s="68"/>
    </row>
    <row r="124" spans="1:33" s="9" customFormat="1" ht="4.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90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3" customFormat="1" ht="30" customHeight="1">
      <c r="A125" s="257" t="s">
        <v>22</v>
      </c>
      <c r="B125" s="257"/>
      <c r="C125" s="286" t="s">
        <v>1067</v>
      </c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3.75" customHeight="1">
      <c r="A126" s="65"/>
      <c r="B126" s="50"/>
      <c r="C126" s="50"/>
      <c r="D126" s="50"/>
      <c r="E126" s="50"/>
      <c r="F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90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27" customHeight="1">
      <c r="A127" s="258" t="s">
        <v>337</v>
      </c>
      <c r="B127" s="260"/>
      <c r="C127" s="103" t="s">
        <v>1065</v>
      </c>
      <c r="D127" s="50"/>
      <c r="E127" s="257" t="s">
        <v>4</v>
      </c>
      <c r="F127" s="257"/>
      <c r="G127" s="286" t="s">
        <v>1089</v>
      </c>
      <c r="H127" s="286"/>
      <c r="I127" s="286"/>
      <c r="J127" s="286"/>
      <c r="K127" s="50"/>
      <c r="L127" s="50"/>
      <c r="M127" s="257" t="s">
        <v>1004</v>
      </c>
      <c r="N127" s="257"/>
      <c r="O127" s="257"/>
      <c r="P127" s="257"/>
      <c r="Q127" s="286" t="s">
        <v>1068</v>
      </c>
      <c r="R127" s="286"/>
      <c r="S127" s="286"/>
      <c r="T127" s="286"/>
      <c r="U127" s="286"/>
      <c r="V127" s="286"/>
      <c r="W127" s="286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5.25" customHeight="1">
      <c r="A128" s="65"/>
      <c r="B128" s="50"/>
      <c r="C128" s="50"/>
      <c r="D128" s="50"/>
      <c r="E128" s="50"/>
      <c r="F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90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27" customHeight="1">
      <c r="A129" s="258" t="s">
        <v>1011</v>
      </c>
      <c r="B129" s="260"/>
      <c r="C129" s="110" t="s">
        <v>1054</v>
      </c>
      <c r="D129" s="50"/>
      <c r="E129" s="258" t="s">
        <v>24</v>
      </c>
      <c r="F129" s="260"/>
      <c r="G129" s="286" t="s">
        <v>1069</v>
      </c>
      <c r="H129" s="286"/>
      <c r="I129" s="286"/>
      <c r="J129" s="286"/>
      <c r="K129" s="50"/>
      <c r="L129" s="50"/>
      <c r="M129" s="257" t="s">
        <v>1012</v>
      </c>
      <c r="N129" s="257"/>
      <c r="O129" s="257"/>
      <c r="P129" s="257"/>
      <c r="Q129" s="286" t="s">
        <v>1057</v>
      </c>
      <c r="R129" s="286"/>
      <c r="S129" s="286"/>
      <c r="T129" s="286"/>
      <c r="U129" s="286"/>
      <c r="V129" s="286"/>
      <c r="W129" s="286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9" customFormat="1" ht="5.2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8"/>
      <c r="X130" s="68"/>
      <c r="Z130" s="68"/>
      <c r="AA130" s="68"/>
      <c r="AB130" s="68"/>
      <c r="AC130" s="68"/>
      <c r="AD130" s="68"/>
      <c r="AE130" s="68"/>
      <c r="AF130" s="68"/>
      <c r="AG130" s="68"/>
    </row>
    <row r="131" spans="1:33" s="9" customFormat="1" ht="15.75" customHeight="1">
      <c r="C131" s="257" t="s">
        <v>999</v>
      </c>
      <c r="D131" s="257"/>
      <c r="E131" s="257"/>
      <c r="F131" s="257"/>
      <c r="H131" s="50"/>
      <c r="I131" s="50"/>
      <c r="J131" s="50"/>
      <c r="O131" s="257" t="s">
        <v>1002</v>
      </c>
      <c r="P131" s="257"/>
      <c r="Q131" s="257"/>
      <c r="R131" s="257"/>
      <c r="S131" s="257"/>
      <c r="T131" s="257"/>
      <c r="U131" s="257"/>
      <c r="V131" s="257"/>
      <c r="W131" s="90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24.75" customHeight="1">
      <c r="A132" s="50"/>
      <c r="B132" s="50"/>
      <c r="C132" s="113">
        <v>7</v>
      </c>
      <c r="D132" s="50"/>
      <c r="E132" s="283">
        <v>2021</v>
      </c>
      <c r="F132" s="283"/>
      <c r="H132" s="50"/>
      <c r="I132" s="50"/>
      <c r="J132" s="50"/>
      <c r="O132" s="293">
        <v>7</v>
      </c>
      <c r="P132" s="293"/>
      <c r="Q132" s="293"/>
      <c r="R132" s="293"/>
      <c r="S132" s="293"/>
      <c r="T132" s="293"/>
      <c r="U132" s="293"/>
      <c r="V132" s="293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9" customFormat="1" ht="12" customHeight="1">
      <c r="C133" s="109" t="s">
        <v>1000</v>
      </c>
      <c r="D133" s="100"/>
      <c r="E133" s="284" t="s">
        <v>1001</v>
      </c>
      <c r="F133" s="284"/>
      <c r="G133" s="100"/>
      <c r="I133" s="100"/>
      <c r="J133" s="100"/>
      <c r="K133" s="100"/>
      <c r="L133" s="100"/>
      <c r="M133" s="100"/>
      <c r="N133" s="100"/>
      <c r="O133" s="109"/>
      <c r="P133" s="109"/>
      <c r="Q133" s="109"/>
      <c r="R133" s="109"/>
      <c r="S133" s="109"/>
      <c r="T133" s="109"/>
      <c r="U133" s="109"/>
      <c r="V133" s="109"/>
      <c r="W133" s="101"/>
      <c r="X133" s="102"/>
      <c r="Z133" s="102"/>
      <c r="AA133" s="102"/>
      <c r="AB133" s="102"/>
      <c r="AC133" s="102"/>
      <c r="AD133" s="102"/>
      <c r="AE133" s="102"/>
      <c r="AF133" s="102"/>
      <c r="AG133" s="102"/>
    </row>
    <row r="134" spans="1:33" s="9" customFormat="1" ht="3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90"/>
      <c r="X134" s="68"/>
      <c r="Z134" s="68"/>
      <c r="AA134" s="68"/>
      <c r="AB134" s="68"/>
      <c r="AC134" s="68"/>
      <c r="AD134" s="68"/>
      <c r="AE134" s="68"/>
      <c r="AF134" s="68"/>
      <c r="AG134" s="68"/>
    </row>
    <row r="135" spans="1:33" s="3" customFormat="1" ht="20.25" customHeight="1">
      <c r="A135" s="285" t="s">
        <v>961</v>
      </c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s="3" customFormat="1" ht="15.75" customHeight="1">
      <c r="A136" s="273" t="s">
        <v>25</v>
      </c>
      <c r="B136" s="274"/>
      <c r="C136" s="257" t="s">
        <v>22</v>
      </c>
      <c r="D136" s="257"/>
      <c r="E136" s="277" t="s">
        <v>3</v>
      </c>
      <c r="F136" s="258" t="s">
        <v>327</v>
      </c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60"/>
      <c r="U136" s="104"/>
      <c r="V136" s="186" t="s">
        <v>27</v>
      </c>
      <c r="W136" s="257" t="s">
        <v>1015</v>
      </c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275"/>
      <c r="B137" s="276"/>
      <c r="C137" s="257"/>
      <c r="D137" s="257"/>
      <c r="E137" s="278"/>
      <c r="F137" s="279" t="s">
        <v>300</v>
      </c>
      <c r="G137" s="280"/>
      <c r="H137" s="281"/>
      <c r="I137" s="71" t="s">
        <v>28</v>
      </c>
      <c r="J137" s="71" t="s">
        <v>7</v>
      </c>
      <c r="K137" s="71" t="s">
        <v>8</v>
      </c>
      <c r="L137" s="71" t="s">
        <v>9</v>
      </c>
      <c r="M137" s="71" t="s">
        <v>10</v>
      </c>
      <c r="N137" s="71" t="s">
        <v>11</v>
      </c>
      <c r="O137" s="71" t="s">
        <v>12</v>
      </c>
      <c r="P137" s="71" t="s">
        <v>13</v>
      </c>
      <c r="Q137" s="71" t="s">
        <v>14</v>
      </c>
      <c r="R137" s="71" t="s">
        <v>15</v>
      </c>
      <c r="S137" s="71" t="s">
        <v>16</v>
      </c>
      <c r="T137" s="71" t="s">
        <v>17</v>
      </c>
      <c r="U137" s="14"/>
      <c r="V137" s="187"/>
      <c r="W137" s="257"/>
    </row>
    <row r="138" spans="1:33" ht="29.25" customHeight="1">
      <c r="A138" s="268" t="s">
        <v>1</v>
      </c>
      <c r="B138" s="268"/>
      <c r="C138" s="282" t="s">
        <v>1093</v>
      </c>
      <c r="D138" s="282"/>
      <c r="E138" s="111" t="s">
        <v>1115</v>
      </c>
      <c r="F138" s="190" t="s">
        <v>995</v>
      </c>
      <c r="G138" s="261"/>
      <c r="H138" s="191"/>
      <c r="I138" s="94"/>
      <c r="J138" s="72"/>
      <c r="K138" s="72"/>
      <c r="L138" s="72"/>
      <c r="M138" s="72"/>
      <c r="N138" s="72">
        <v>3</v>
      </c>
      <c r="O138" s="72"/>
      <c r="P138" s="72"/>
      <c r="Q138" s="72"/>
      <c r="R138" s="72"/>
      <c r="S138" s="72"/>
      <c r="T138" s="72">
        <v>4</v>
      </c>
      <c r="U138" s="73"/>
      <c r="V138" s="114">
        <f>IF(SUM(I138:T138)=0,"",SUM(I138:T138))</f>
        <v>7</v>
      </c>
      <c r="W138" s="271" t="str">
        <f>IF($G$129="porcentaje",FIXED(V138/V139*100,2)&amp;"%",IF($G$129="Promedio",V138/V139,IF($G$129="variación porcentual",FIXED(((V138/V139)-1)*100,2)&amp;"%",IF($G$129="OTRAS","CAPTURAR EL RESULTADO DEL INDICADOR"))))</f>
        <v>100.00%</v>
      </c>
      <c r="Y138" s="1"/>
      <c r="AC138" s="10"/>
      <c r="AF138" s="10"/>
      <c r="AG138" s="10"/>
    </row>
    <row r="139" spans="1:33" ht="30" customHeight="1">
      <c r="A139" s="268" t="s">
        <v>2</v>
      </c>
      <c r="B139" s="268"/>
      <c r="C139" s="282" t="s">
        <v>1092</v>
      </c>
      <c r="D139" s="282"/>
      <c r="E139" s="111" t="s">
        <v>1116</v>
      </c>
      <c r="F139" s="190" t="s">
        <v>996</v>
      </c>
      <c r="G139" s="261"/>
      <c r="H139" s="191"/>
      <c r="I139" s="94"/>
      <c r="J139" s="72"/>
      <c r="K139" s="72"/>
      <c r="L139" s="72"/>
      <c r="M139" s="72"/>
      <c r="N139" s="72">
        <v>3</v>
      </c>
      <c r="O139" s="72"/>
      <c r="P139" s="72"/>
      <c r="Q139" s="72"/>
      <c r="R139" s="72"/>
      <c r="S139" s="72"/>
      <c r="T139" s="72">
        <v>4</v>
      </c>
      <c r="U139" s="72">
        <f>SUM(I139:T139)</f>
        <v>7</v>
      </c>
      <c r="V139" s="114">
        <f>IF(SUM(I139:T139)=0,"",SUM(I139:T139))</f>
        <v>7</v>
      </c>
      <c r="W139" s="271"/>
      <c r="Y139" s="1"/>
      <c r="AA139" s="3"/>
      <c r="AC139" s="10"/>
      <c r="AF139" s="10"/>
      <c r="AG139" s="10"/>
    </row>
    <row r="140" spans="1:33" ht="17.25" customHeight="1">
      <c r="A140" s="272" t="s">
        <v>298</v>
      </c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</row>
    <row r="141" spans="1:33" s="3" customFormat="1" ht="15.75" customHeight="1">
      <c r="A141" s="273" t="s">
        <v>25</v>
      </c>
      <c r="B141" s="274"/>
      <c r="C141" s="257" t="s">
        <v>22</v>
      </c>
      <c r="D141" s="257"/>
      <c r="E141" s="277" t="s">
        <v>3</v>
      </c>
      <c r="F141" s="258" t="s">
        <v>327</v>
      </c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60"/>
      <c r="U141" s="104"/>
      <c r="V141" s="186" t="s">
        <v>27</v>
      </c>
      <c r="W141" s="257" t="s">
        <v>1016</v>
      </c>
      <c r="X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275"/>
      <c r="B142" s="276"/>
      <c r="C142" s="257"/>
      <c r="D142" s="257"/>
      <c r="E142" s="278"/>
      <c r="F142" s="279" t="s">
        <v>298</v>
      </c>
      <c r="G142" s="280"/>
      <c r="H142" s="281"/>
      <c r="I142" s="71" t="s">
        <v>28</v>
      </c>
      <c r="J142" s="71" t="s">
        <v>7</v>
      </c>
      <c r="K142" s="71" t="s">
        <v>8</v>
      </c>
      <c r="L142" s="71" t="s">
        <v>9</v>
      </c>
      <c r="M142" s="71" t="s">
        <v>10</v>
      </c>
      <c r="N142" s="71" t="s">
        <v>11</v>
      </c>
      <c r="O142" s="71" t="s">
        <v>12</v>
      </c>
      <c r="P142" s="71" t="s">
        <v>13</v>
      </c>
      <c r="Q142" s="71" t="s">
        <v>14</v>
      </c>
      <c r="R142" s="71" t="s">
        <v>15</v>
      </c>
      <c r="S142" s="71" t="s">
        <v>16</v>
      </c>
      <c r="T142" s="71" t="s">
        <v>17</v>
      </c>
      <c r="U142" s="14"/>
      <c r="V142" s="187"/>
      <c r="W142" s="257"/>
    </row>
    <row r="143" spans="1:33" ht="29.25" customHeight="1">
      <c r="A143" s="268" t="s">
        <v>1</v>
      </c>
      <c r="B143" s="268"/>
      <c r="C143" s="269" t="str">
        <f>IF(C138=0,"",C138)</f>
        <v>Atención de luminarias</v>
      </c>
      <c r="D143" s="270"/>
      <c r="E143" s="133" t="str">
        <f>IF(E138=0,"",E138)</f>
        <v>Atenciones</v>
      </c>
      <c r="F143" s="190" t="s">
        <v>1013</v>
      </c>
      <c r="G143" s="261"/>
      <c r="H143" s="191"/>
      <c r="I143" s="94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3"/>
      <c r="V143" s="114" t="str">
        <f>IF(SUM(I143:T143)=0,"",SUM(I143:T143))</f>
        <v/>
      </c>
      <c r="W143" s="271" t="e">
        <f>IF($G$129="porcentaje",FIXED(V143/V144*100,2)&amp;"%",IF($G$129="Promedio",V143/V144,IF($G$129="variación porcentual",FIXED(((V143/V144)-1)*100,2)&amp;"%",IF($G$129="OTRAS","CAPTURAR EL RESULTADO DEL INDICADOR"))))</f>
        <v>#VALUE!</v>
      </c>
      <c r="Y143" s="1"/>
      <c r="AC143" s="10"/>
      <c r="AF143" s="10"/>
      <c r="AG143" s="10"/>
    </row>
    <row r="144" spans="1:33" ht="30" customHeight="1">
      <c r="A144" s="268" t="s">
        <v>2</v>
      </c>
      <c r="B144" s="268"/>
      <c r="C144" s="269" t="str">
        <f>IF(C139=0,"",C139)</f>
        <v>Actividades de mejora</v>
      </c>
      <c r="D144" s="270"/>
      <c r="E144" s="133" t="str">
        <f>IF(E139=0,"",E139)</f>
        <v>Actividades</v>
      </c>
      <c r="F144" s="190" t="s">
        <v>1014</v>
      </c>
      <c r="G144" s="261"/>
      <c r="H144" s="191"/>
      <c r="I144" s="94"/>
      <c r="J144" s="72"/>
      <c r="K144" s="72"/>
      <c r="L144" s="72"/>
      <c r="M144" s="72"/>
      <c r="N144" s="72">
        <v>3</v>
      </c>
      <c r="O144" s="72"/>
      <c r="P144" s="72"/>
      <c r="Q144" s="72"/>
      <c r="R144" s="72"/>
      <c r="S144" s="72"/>
      <c r="T144" s="72">
        <v>4</v>
      </c>
      <c r="U144" s="72">
        <f>SUM(I144:T144)</f>
        <v>7</v>
      </c>
      <c r="V144" s="114">
        <f>IF(SUM(I144:T144)=0,"",SUM(I144:T144))</f>
        <v>7</v>
      </c>
      <c r="W144" s="271"/>
      <c r="Y144" s="1"/>
      <c r="AA144" s="3"/>
      <c r="AC144" s="10"/>
      <c r="AF144" s="10"/>
      <c r="AG144" s="10"/>
    </row>
    <row r="145" spans="1:33" s="68" customFormat="1" ht="5.25" customHeight="1">
      <c r="A145" s="74"/>
      <c r="B145" s="74"/>
      <c r="C145" s="74"/>
      <c r="D145" s="75"/>
      <c r="E145" s="75"/>
      <c r="F145" s="76"/>
      <c r="G145" s="76"/>
      <c r="H145" s="76"/>
      <c r="I145" s="77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9"/>
      <c r="V145" s="80"/>
      <c r="W145" s="81"/>
      <c r="X145" s="83"/>
      <c r="Y145" s="9"/>
      <c r="AC145" s="83"/>
      <c r="AD145" s="83"/>
      <c r="AE145" s="83"/>
      <c r="AF145" s="83"/>
      <c r="AG145" s="83"/>
    </row>
    <row r="146" spans="1:33" ht="16.5" customHeight="1">
      <c r="A146" s="262" t="s">
        <v>962</v>
      </c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115" t="str">
        <f>IF(ISERROR(W143/W138)=TRUE,"",(W143/W138))</f>
        <v/>
      </c>
      <c r="X146" s="10"/>
      <c r="AC146" s="10"/>
      <c r="AD146" s="10"/>
      <c r="AE146" s="10"/>
      <c r="AF146" s="10"/>
      <c r="AG146" s="10"/>
    </row>
    <row r="147" spans="1:33" ht="6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82"/>
      <c r="X147" s="10"/>
      <c r="AC147" s="10"/>
      <c r="AD147" s="10"/>
      <c r="AE147" s="10"/>
      <c r="AF147" s="10"/>
      <c r="AG147" s="10"/>
    </row>
    <row r="148" spans="1:33" s="3" customFormat="1" ht="33" customHeight="1">
      <c r="A148" s="263" t="s">
        <v>997</v>
      </c>
      <c r="B148" s="264"/>
      <c r="C148" s="264"/>
      <c r="D148" s="264"/>
      <c r="E148" s="264"/>
      <c r="F148" s="265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6"/>
      <c r="U148" s="266"/>
      <c r="V148" s="266"/>
      <c r="W148" s="267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3" customFormat="1" ht="7.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67" customFormat="1" ht="48" customHeight="1">
      <c r="A150" s="257" t="s">
        <v>1008</v>
      </c>
      <c r="B150" s="257"/>
      <c r="C150" s="287" t="s">
        <v>1070</v>
      </c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9"/>
      <c r="X150" s="66"/>
      <c r="Z150" s="66"/>
      <c r="AA150" s="66"/>
      <c r="AB150" s="66"/>
      <c r="AC150" s="66"/>
      <c r="AD150" s="66"/>
      <c r="AE150" s="66"/>
      <c r="AF150" s="66"/>
      <c r="AG150" s="66"/>
    </row>
    <row r="151" spans="1:33" s="146" customFormat="1" ht="6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9" customFormat="1" ht="13.5" customHeight="1">
      <c r="A152" s="290" t="s">
        <v>1005</v>
      </c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2"/>
      <c r="X152" s="68"/>
      <c r="Z152" s="68"/>
      <c r="AA152" s="68"/>
      <c r="AB152" s="68"/>
      <c r="AC152" s="68"/>
      <c r="AD152" s="68"/>
      <c r="AE152" s="68"/>
      <c r="AF152" s="68"/>
      <c r="AG152" s="68"/>
    </row>
    <row r="153" spans="1:33" s="9" customFormat="1" ht="4.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90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146" customFormat="1" ht="30" customHeight="1">
      <c r="A154" s="257" t="s">
        <v>22</v>
      </c>
      <c r="B154" s="257"/>
      <c r="C154" s="286" t="s">
        <v>1071</v>
      </c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146" customFormat="1" ht="3.75" customHeight="1">
      <c r="A155" s="65"/>
      <c r="B155" s="50"/>
      <c r="C155" s="50"/>
      <c r="D155" s="50"/>
      <c r="E155" s="50"/>
      <c r="F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90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146" customFormat="1" ht="27" customHeight="1">
      <c r="A156" s="258" t="s">
        <v>337</v>
      </c>
      <c r="B156" s="260"/>
      <c r="C156" s="103" t="s">
        <v>1055</v>
      </c>
      <c r="D156" s="50"/>
      <c r="E156" s="257" t="s">
        <v>4</v>
      </c>
      <c r="F156" s="257"/>
      <c r="G156" s="286" t="s">
        <v>1058</v>
      </c>
      <c r="H156" s="286"/>
      <c r="I156" s="286"/>
      <c r="J156" s="286"/>
      <c r="K156" s="50"/>
      <c r="L156" s="50"/>
      <c r="M156" s="257" t="s">
        <v>1004</v>
      </c>
      <c r="N156" s="257"/>
      <c r="O156" s="257"/>
      <c r="P156" s="257"/>
      <c r="Q156" s="286" t="s">
        <v>1072</v>
      </c>
      <c r="R156" s="286"/>
      <c r="S156" s="286"/>
      <c r="T156" s="286"/>
      <c r="U156" s="286"/>
      <c r="V156" s="286"/>
      <c r="W156" s="286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146" customFormat="1" ht="5.25" customHeight="1">
      <c r="A157" s="65"/>
      <c r="B157" s="50"/>
      <c r="C157" s="50"/>
      <c r="D157" s="50"/>
      <c r="E157" s="50"/>
      <c r="F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90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146" customFormat="1" ht="27" customHeight="1">
      <c r="A158" s="258" t="s">
        <v>1011</v>
      </c>
      <c r="B158" s="260"/>
      <c r="C158" s="141" t="s">
        <v>1054</v>
      </c>
      <c r="D158" s="50"/>
      <c r="E158" s="258" t="s">
        <v>24</v>
      </c>
      <c r="F158" s="260"/>
      <c r="G158" s="286" t="s">
        <v>1069</v>
      </c>
      <c r="H158" s="286"/>
      <c r="I158" s="286"/>
      <c r="J158" s="286"/>
      <c r="K158" s="50"/>
      <c r="L158" s="50"/>
      <c r="M158" s="257" t="s">
        <v>1012</v>
      </c>
      <c r="N158" s="257"/>
      <c r="O158" s="257"/>
      <c r="P158" s="257"/>
      <c r="Q158" s="286" t="s">
        <v>1057</v>
      </c>
      <c r="R158" s="286"/>
      <c r="S158" s="286"/>
      <c r="T158" s="286"/>
      <c r="U158" s="286"/>
      <c r="V158" s="286"/>
      <c r="W158" s="286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9" customFormat="1" ht="5.2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8"/>
      <c r="X159" s="68"/>
      <c r="Z159" s="68"/>
      <c r="AA159" s="68"/>
      <c r="AB159" s="68"/>
      <c r="AC159" s="68"/>
      <c r="AD159" s="68"/>
      <c r="AE159" s="68"/>
      <c r="AF159" s="68"/>
      <c r="AG159" s="68"/>
    </row>
    <row r="160" spans="1:33" s="9" customFormat="1" ht="15.75" customHeight="1">
      <c r="C160" s="257" t="s">
        <v>999</v>
      </c>
      <c r="D160" s="257"/>
      <c r="E160" s="257"/>
      <c r="F160" s="257"/>
      <c r="H160" s="50"/>
      <c r="I160" s="50"/>
      <c r="J160" s="50"/>
      <c r="O160" s="257" t="s">
        <v>1002</v>
      </c>
      <c r="P160" s="257"/>
      <c r="Q160" s="257"/>
      <c r="R160" s="257"/>
      <c r="S160" s="257"/>
      <c r="T160" s="257"/>
      <c r="U160" s="257"/>
      <c r="V160" s="257"/>
      <c r="W160" s="90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24.75" customHeight="1">
      <c r="A161" s="50"/>
      <c r="B161" s="50"/>
      <c r="C161" s="50">
        <v>761</v>
      </c>
      <c r="D161" s="50"/>
      <c r="E161" s="283">
        <v>2020</v>
      </c>
      <c r="F161" s="283"/>
      <c r="H161" s="50"/>
      <c r="I161" s="50"/>
      <c r="J161" s="50"/>
      <c r="O161" s="195">
        <v>761</v>
      </c>
      <c r="P161" s="195"/>
      <c r="Q161" s="195"/>
      <c r="R161" s="195"/>
      <c r="S161" s="195"/>
      <c r="T161" s="195"/>
      <c r="U161" s="195"/>
      <c r="V161" s="195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9" customFormat="1" ht="12" customHeight="1">
      <c r="C162" s="142" t="s">
        <v>1000</v>
      </c>
      <c r="D162" s="100"/>
      <c r="E162" s="284" t="s">
        <v>1001</v>
      </c>
      <c r="F162" s="284"/>
      <c r="G162" s="100"/>
      <c r="I162" s="100"/>
      <c r="J162" s="100"/>
      <c r="K162" s="100"/>
      <c r="L162" s="100"/>
      <c r="M162" s="100"/>
      <c r="N162" s="100"/>
      <c r="O162" s="142"/>
      <c r="P162" s="142"/>
      <c r="Q162" s="142"/>
      <c r="R162" s="142"/>
      <c r="S162" s="142"/>
      <c r="T162" s="142"/>
      <c r="U162" s="142"/>
      <c r="V162" s="142"/>
      <c r="W162" s="101"/>
      <c r="X162" s="102"/>
      <c r="Z162" s="102"/>
      <c r="AA162" s="102"/>
      <c r="AB162" s="102"/>
      <c r="AC162" s="102"/>
      <c r="AD162" s="102"/>
      <c r="AE162" s="102"/>
      <c r="AF162" s="102"/>
      <c r="AG162" s="102"/>
    </row>
    <row r="163" spans="1:33" s="9" customFormat="1" ht="3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90"/>
      <c r="X163" s="68"/>
      <c r="Z163" s="68"/>
      <c r="AA163" s="68"/>
      <c r="AB163" s="68"/>
      <c r="AC163" s="68"/>
      <c r="AD163" s="68"/>
      <c r="AE163" s="68"/>
      <c r="AF163" s="68"/>
      <c r="AG163" s="68"/>
    </row>
    <row r="164" spans="1:33" s="146" customFormat="1" ht="20.25" customHeight="1">
      <c r="A164" s="285" t="s">
        <v>961</v>
      </c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s="146" customFormat="1" ht="15.75" customHeight="1">
      <c r="A165" s="273" t="s">
        <v>25</v>
      </c>
      <c r="B165" s="274"/>
      <c r="C165" s="257" t="s">
        <v>22</v>
      </c>
      <c r="D165" s="257"/>
      <c r="E165" s="277" t="s">
        <v>3</v>
      </c>
      <c r="F165" s="258" t="s">
        <v>327</v>
      </c>
      <c r="G165" s="259"/>
      <c r="H165" s="259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60"/>
      <c r="U165" s="140"/>
      <c r="V165" s="186" t="s">
        <v>27</v>
      </c>
      <c r="W165" s="257" t="s">
        <v>1015</v>
      </c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275"/>
      <c r="B166" s="276"/>
      <c r="C166" s="257"/>
      <c r="D166" s="257"/>
      <c r="E166" s="278"/>
      <c r="F166" s="279" t="s">
        <v>300</v>
      </c>
      <c r="G166" s="280"/>
      <c r="H166" s="281"/>
      <c r="I166" s="71" t="s">
        <v>28</v>
      </c>
      <c r="J166" s="71" t="s">
        <v>7</v>
      </c>
      <c r="K166" s="71" t="s">
        <v>8</v>
      </c>
      <c r="L166" s="71" t="s">
        <v>9</v>
      </c>
      <c r="M166" s="71" t="s">
        <v>10</v>
      </c>
      <c r="N166" s="71" t="s">
        <v>11</v>
      </c>
      <c r="O166" s="71" t="s">
        <v>12</v>
      </c>
      <c r="P166" s="71" t="s">
        <v>13</v>
      </c>
      <c r="Q166" s="71" t="s">
        <v>14</v>
      </c>
      <c r="R166" s="71" t="s">
        <v>15</v>
      </c>
      <c r="S166" s="71" t="s">
        <v>16</v>
      </c>
      <c r="T166" s="71" t="s">
        <v>17</v>
      </c>
      <c r="U166" s="14"/>
      <c r="V166" s="187"/>
      <c r="W166" s="257"/>
      <c r="Y166" s="146"/>
    </row>
    <row r="167" spans="1:33" ht="29.25" customHeight="1">
      <c r="A167" s="268" t="s">
        <v>1</v>
      </c>
      <c r="B167" s="268"/>
      <c r="C167" s="282" t="s">
        <v>1095</v>
      </c>
      <c r="D167" s="282"/>
      <c r="E167" s="111" t="s">
        <v>1096</v>
      </c>
      <c r="F167" s="190" t="s">
        <v>995</v>
      </c>
      <c r="G167" s="261"/>
      <c r="H167" s="191"/>
      <c r="I167" s="94"/>
      <c r="J167" s="72"/>
      <c r="K167" s="72"/>
      <c r="L167" s="72"/>
      <c r="M167" s="72"/>
      <c r="N167" s="72">
        <v>292</v>
      </c>
      <c r="O167" s="72"/>
      <c r="P167" s="72"/>
      <c r="Q167" s="72"/>
      <c r="R167" s="72"/>
      <c r="S167" s="72"/>
      <c r="T167" s="72">
        <v>469</v>
      </c>
      <c r="U167" s="73"/>
      <c r="V167" s="114">
        <f>IF(SUM(I167:T167)=0,"",SUM(I167:T167))</f>
        <v>761</v>
      </c>
      <c r="W167" s="271" t="str">
        <f>IF($G$187="porcentaje",FIXED(V167/V168*100,2)&amp;"%",IF($G$187="Promedio",V167/V168,IF($G$187="variación porcentual",FIXED(((V167/V168)-1)*100,2)&amp;"%",IF($G$187="OTRAS","CAPTURAR EL RESULTADO DEL INDICADOR"))))</f>
        <v>100.00%</v>
      </c>
      <c r="Y167" s="1"/>
      <c r="AC167" s="10"/>
      <c r="AF167" s="10"/>
      <c r="AG167" s="10"/>
    </row>
    <row r="168" spans="1:33" ht="30" customHeight="1">
      <c r="A168" s="268" t="s">
        <v>2</v>
      </c>
      <c r="B168" s="268"/>
      <c r="C168" s="282" t="s">
        <v>1094</v>
      </c>
      <c r="D168" s="282"/>
      <c r="E168" s="111" t="s">
        <v>1096</v>
      </c>
      <c r="F168" s="190" t="s">
        <v>996</v>
      </c>
      <c r="G168" s="261"/>
      <c r="H168" s="191"/>
      <c r="I168" s="94"/>
      <c r="J168" s="72"/>
      <c r="K168" s="72"/>
      <c r="L168" s="72"/>
      <c r="M168" s="72"/>
      <c r="N168" s="72">
        <v>292</v>
      </c>
      <c r="O168" s="72"/>
      <c r="P168" s="72"/>
      <c r="Q168" s="72"/>
      <c r="R168" s="72"/>
      <c r="S168" s="72"/>
      <c r="T168" s="72">
        <v>469</v>
      </c>
      <c r="U168" s="72">
        <f>SUM(I168:T168)</f>
        <v>761</v>
      </c>
      <c r="V168" s="114">
        <f>IF(SUM(I168:T168)=0,"",SUM(I168:T168))</f>
        <v>761</v>
      </c>
      <c r="W168" s="271"/>
      <c r="Y168" s="1"/>
      <c r="AA168" s="146"/>
      <c r="AC168" s="10"/>
      <c r="AF168" s="10"/>
      <c r="AG168" s="10"/>
    </row>
    <row r="169" spans="1:33" ht="17.25" customHeight="1">
      <c r="A169" s="272" t="s">
        <v>298</v>
      </c>
      <c r="B169" s="272"/>
      <c r="C169" s="272"/>
      <c r="D169" s="272"/>
      <c r="E169" s="272"/>
      <c r="F169" s="272"/>
      <c r="G169" s="272"/>
      <c r="H169" s="272"/>
      <c r="I169" s="272"/>
      <c r="J169" s="272"/>
      <c r="K169" s="272"/>
      <c r="L169" s="272"/>
      <c r="M169" s="272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Y169" s="146"/>
    </row>
    <row r="170" spans="1:33" s="146" customFormat="1" ht="15.75" customHeight="1">
      <c r="A170" s="273" t="s">
        <v>25</v>
      </c>
      <c r="B170" s="274"/>
      <c r="C170" s="257" t="s">
        <v>22</v>
      </c>
      <c r="D170" s="257"/>
      <c r="E170" s="277" t="s">
        <v>3</v>
      </c>
      <c r="F170" s="258" t="s">
        <v>327</v>
      </c>
      <c r="G170" s="259"/>
      <c r="H170" s="259"/>
      <c r="I170" s="259"/>
      <c r="J170" s="259"/>
      <c r="K170" s="259"/>
      <c r="L170" s="259"/>
      <c r="M170" s="259"/>
      <c r="N170" s="259"/>
      <c r="O170" s="259"/>
      <c r="P170" s="259"/>
      <c r="Q170" s="259"/>
      <c r="R170" s="259"/>
      <c r="S170" s="259"/>
      <c r="T170" s="260"/>
      <c r="U170" s="140"/>
      <c r="V170" s="186" t="s">
        <v>27</v>
      </c>
      <c r="W170" s="257" t="s">
        <v>1016</v>
      </c>
      <c r="X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275"/>
      <c r="B171" s="276"/>
      <c r="C171" s="257"/>
      <c r="D171" s="257"/>
      <c r="E171" s="278"/>
      <c r="F171" s="279" t="s">
        <v>298</v>
      </c>
      <c r="G171" s="280"/>
      <c r="H171" s="281"/>
      <c r="I171" s="71" t="s">
        <v>28</v>
      </c>
      <c r="J171" s="71" t="s">
        <v>7</v>
      </c>
      <c r="K171" s="71" t="s">
        <v>8</v>
      </c>
      <c r="L171" s="71" t="s">
        <v>9</v>
      </c>
      <c r="M171" s="71" t="s">
        <v>10</v>
      </c>
      <c r="N171" s="71" t="s">
        <v>11</v>
      </c>
      <c r="O171" s="71" t="s">
        <v>12</v>
      </c>
      <c r="P171" s="71" t="s">
        <v>13</v>
      </c>
      <c r="Q171" s="71" t="s">
        <v>14</v>
      </c>
      <c r="R171" s="71" t="s">
        <v>15</v>
      </c>
      <c r="S171" s="71" t="s">
        <v>16</v>
      </c>
      <c r="T171" s="71" t="s">
        <v>17</v>
      </c>
      <c r="U171" s="14"/>
      <c r="V171" s="187"/>
      <c r="W171" s="257"/>
      <c r="Y171" s="146"/>
    </row>
    <row r="172" spans="1:33" ht="29.25" customHeight="1">
      <c r="A172" s="268" t="s">
        <v>1</v>
      </c>
      <c r="B172" s="268"/>
      <c r="C172" s="269" t="str">
        <f>IF(C167=0,"",C167)</f>
        <v>Solicitudes atendidas</v>
      </c>
      <c r="D172" s="270"/>
      <c r="E172" s="144" t="str">
        <f>IF(E167=0,"",E167)</f>
        <v>Solicitudes</v>
      </c>
      <c r="F172" s="190" t="s">
        <v>1013</v>
      </c>
      <c r="G172" s="261"/>
      <c r="H172" s="191"/>
      <c r="I172" s="94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3"/>
      <c r="V172" s="114" t="str">
        <f>IF(SUM(I172:T172)=0,"",SUM(I172:T172))</f>
        <v/>
      </c>
      <c r="W172" s="271" t="e">
        <f>IF($G$187="porcentaje",FIXED(V172/V173*100,2)&amp;"%",IF($G$187="Promedio",V172/V173,IF($G$187="variación porcentual",FIXED(((V172/V173)-1)*100,2)&amp;"%",IF($G$187="OTRAS","CAPTURAR EL RESULTADO DEL INDICADOR"))))</f>
        <v>#VALUE!</v>
      </c>
      <c r="Y172" s="1"/>
      <c r="AC172" s="10"/>
      <c r="AF172" s="10"/>
      <c r="AG172" s="10"/>
    </row>
    <row r="173" spans="1:33" ht="30" customHeight="1">
      <c r="A173" s="268" t="s">
        <v>2</v>
      </c>
      <c r="B173" s="268"/>
      <c r="C173" s="269" t="str">
        <f>IF(C168=0,"",C168)</f>
        <v>Solicitudes recibidas</v>
      </c>
      <c r="D173" s="270"/>
      <c r="E173" s="144" t="str">
        <f>IF(E168=0,"",E168)</f>
        <v>Solicitudes</v>
      </c>
      <c r="F173" s="190" t="s">
        <v>1014</v>
      </c>
      <c r="G173" s="261"/>
      <c r="H173" s="191"/>
      <c r="I173" s="94"/>
      <c r="J173" s="72"/>
      <c r="K173" s="72"/>
      <c r="L173" s="72"/>
      <c r="M173" s="72"/>
      <c r="N173" s="72">
        <v>292</v>
      </c>
      <c r="O173" s="72"/>
      <c r="P173" s="72"/>
      <c r="Q173" s="72"/>
      <c r="R173" s="72"/>
      <c r="S173" s="72"/>
      <c r="T173" s="72">
        <v>469</v>
      </c>
      <c r="U173" s="72">
        <f>SUM(I173:T173)</f>
        <v>761</v>
      </c>
      <c r="V173" s="114">
        <f>IF(SUM(I173:T173)=0,"",SUM(I173:T173))</f>
        <v>761</v>
      </c>
      <c r="W173" s="271"/>
      <c r="Y173" s="1"/>
      <c r="AA173" s="146"/>
      <c r="AC173" s="10"/>
      <c r="AF173" s="10"/>
      <c r="AG173" s="10"/>
    </row>
    <row r="174" spans="1:33" s="68" customFormat="1" ht="5.25" customHeight="1">
      <c r="A174" s="74"/>
      <c r="B174" s="74"/>
      <c r="C174" s="74"/>
      <c r="D174" s="75"/>
      <c r="E174" s="75"/>
      <c r="F174" s="76"/>
      <c r="G174" s="76"/>
      <c r="H174" s="76"/>
      <c r="I174" s="77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9"/>
      <c r="V174" s="80"/>
      <c r="W174" s="81"/>
      <c r="X174" s="83"/>
      <c r="Y174" s="9"/>
      <c r="AC174" s="83"/>
      <c r="AD174" s="83"/>
      <c r="AE174" s="83"/>
      <c r="AF174" s="83"/>
      <c r="AG174" s="83"/>
    </row>
    <row r="175" spans="1:33" ht="16.5" customHeight="1">
      <c r="A175" s="262" t="s">
        <v>962</v>
      </c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  <c r="T175" s="262"/>
      <c r="U175" s="262"/>
      <c r="V175" s="262"/>
      <c r="W175" s="115" t="str">
        <f>IF(ISERROR(W172/W167)=TRUE,"",(W172/W167))</f>
        <v/>
      </c>
      <c r="X175" s="10"/>
      <c r="Y175" s="146"/>
      <c r="AC175" s="10"/>
      <c r="AD175" s="10"/>
      <c r="AE175" s="10"/>
      <c r="AF175" s="10"/>
      <c r="AG175" s="10"/>
    </row>
    <row r="176" spans="1:33" ht="6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82"/>
      <c r="X176" s="10"/>
      <c r="Y176" s="146"/>
      <c r="AC176" s="10"/>
      <c r="AD176" s="10"/>
      <c r="AE176" s="10"/>
      <c r="AF176" s="10"/>
      <c r="AG176" s="10"/>
    </row>
    <row r="177" spans="1:33" s="146" customFormat="1" ht="33" customHeight="1">
      <c r="A177" s="263" t="s">
        <v>997</v>
      </c>
      <c r="B177" s="264"/>
      <c r="C177" s="264"/>
      <c r="D177" s="264"/>
      <c r="E177" s="264"/>
      <c r="F177" s="265"/>
      <c r="G177" s="266"/>
      <c r="H177" s="266"/>
      <c r="I177" s="266"/>
      <c r="J177" s="266"/>
      <c r="K177" s="266"/>
      <c r="L177" s="266"/>
      <c r="M177" s="266"/>
      <c r="N177" s="266"/>
      <c r="O177" s="266"/>
      <c r="P177" s="266"/>
      <c r="Q177" s="266"/>
      <c r="R177" s="266"/>
      <c r="S177" s="266"/>
      <c r="T177" s="266"/>
      <c r="U177" s="266"/>
      <c r="V177" s="266"/>
      <c r="W177" s="267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146" customFormat="1" ht="7.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67" customFormat="1" ht="48" customHeight="1">
      <c r="A179" s="257" t="s">
        <v>1107</v>
      </c>
      <c r="B179" s="257"/>
      <c r="C179" s="287" t="s">
        <v>1108</v>
      </c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9"/>
      <c r="X179" s="66"/>
      <c r="Z179" s="66"/>
      <c r="AA179" s="66"/>
      <c r="AB179" s="66"/>
      <c r="AC179" s="66"/>
      <c r="AD179" s="66"/>
      <c r="AE179" s="66"/>
      <c r="AF179" s="66"/>
      <c r="AG179" s="66"/>
    </row>
    <row r="180" spans="1:33" s="3" customFormat="1" ht="6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9" customFormat="1" ht="13.5" customHeight="1">
      <c r="A181" s="290" t="s">
        <v>1005</v>
      </c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2"/>
      <c r="X181" s="68"/>
      <c r="Z181" s="68"/>
      <c r="AA181" s="68"/>
      <c r="AB181" s="68"/>
      <c r="AC181" s="68"/>
      <c r="AD181" s="68"/>
      <c r="AE181" s="68"/>
      <c r="AF181" s="68"/>
      <c r="AG181" s="68"/>
    </row>
    <row r="182" spans="1:33" s="9" customFormat="1" ht="4.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90"/>
      <c r="X182" s="68"/>
      <c r="Z182" s="68"/>
      <c r="AA182" s="68"/>
      <c r="AB182" s="68"/>
      <c r="AC182" s="68"/>
      <c r="AD182" s="68"/>
      <c r="AE182" s="68"/>
      <c r="AF182" s="68"/>
      <c r="AG182" s="68"/>
    </row>
    <row r="183" spans="1:33" s="3" customFormat="1" ht="30" customHeight="1">
      <c r="A183" s="257" t="s">
        <v>22</v>
      </c>
      <c r="B183" s="257"/>
      <c r="C183" s="286" t="s">
        <v>1109</v>
      </c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3.75" customHeight="1">
      <c r="A184" s="65"/>
      <c r="B184" s="50"/>
      <c r="C184" s="50"/>
      <c r="D184" s="50"/>
      <c r="E184" s="50"/>
      <c r="F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90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27" customHeight="1">
      <c r="A185" s="258" t="s">
        <v>337</v>
      </c>
      <c r="B185" s="260"/>
      <c r="C185" s="103" t="s">
        <v>1055</v>
      </c>
      <c r="D185" s="50"/>
      <c r="E185" s="257" t="s">
        <v>4</v>
      </c>
      <c r="F185" s="257"/>
      <c r="G185" s="286" t="s">
        <v>1058</v>
      </c>
      <c r="H185" s="286"/>
      <c r="I185" s="286"/>
      <c r="J185" s="286"/>
      <c r="K185" s="50"/>
      <c r="L185" s="50"/>
      <c r="M185" s="257" t="s">
        <v>1004</v>
      </c>
      <c r="N185" s="257"/>
      <c r="O185" s="257"/>
      <c r="P185" s="257"/>
      <c r="Q185" s="286" t="s">
        <v>1110</v>
      </c>
      <c r="R185" s="286"/>
      <c r="S185" s="286"/>
      <c r="T185" s="286"/>
      <c r="U185" s="286"/>
      <c r="V185" s="286"/>
      <c r="W185" s="286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5.25" customHeight="1">
      <c r="A186" s="65"/>
      <c r="B186" s="50"/>
      <c r="C186" s="50"/>
      <c r="D186" s="50"/>
      <c r="E186" s="50"/>
      <c r="F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90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27" customHeight="1">
      <c r="A187" s="258" t="s">
        <v>1011</v>
      </c>
      <c r="B187" s="260"/>
      <c r="C187" s="110" t="s">
        <v>1054</v>
      </c>
      <c r="D187" s="50"/>
      <c r="E187" s="258" t="s">
        <v>24</v>
      </c>
      <c r="F187" s="260"/>
      <c r="G187" s="286" t="s">
        <v>1069</v>
      </c>
      <c r="H187" s="286"/>
      <c r="I187" s="286"/>
      <c r="J187" s="286"/>
      <c r="K187" s="50"/>
      <c r="L187" s="50"/>
      <c r="M187" s="257" t="s">
        <v>1012</v>
      </c>
      <c r="N187" s="257"/>
      <c r="O187" s="257"/>
      <c r="P187" s="257"/>
      <c r="Q187" s="286" t="s">
        <v>1057</v>
      </c>
      <c r="R187" s="286"/>
      <c r="S187" s="286"/>
      <c r="T187" s="286"/>
      <c r="U187" s="286"/>
      <c r="V187" s="286"/>
      <c r="W187" s="286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9" customFormat="1" ht="5.2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8"/>
      <c r="X188" s="68"/>
      <c r="Z188" s="68"/>
      <c r="AA188" s="68"/>
      <c r="AB188" s="68"/>
      <c r="AC188" s="68"/>
      <c r="AD188" s="68"/>
      <c r="AE188" s="68"/>
      <c r="AF188" s="68"/>
      <c r="AG188" s="68"/>
    </row>
    <row r="189" spans="1:33" s="9" customFormat="1" ht="15.75" customHeight="1">
      <c r="C189" s="257" t="s">
        <v>999</v>
      </c>
      <c r="D189" s="257"/>
      <c r="E189" s="257"/>
      <c r="F189" s="257"/>
      <c r="H189" s="50"/>
      <c r="I189" s="50"/>
      <c r="J189" s="50"/>
      <c r="O189" s="257" t="s">
        <v>1002</v>
      </c>
      <c r="P189" s="257"/>
      <c r="Q189" s="257"/>
      <c r="R189" s="257"/>
      <c r="S189" s="257"/>
      <c r="T189" s="257"/>
      <c r="U189" s="257"/>
      <c r="V189" s="257"/>
      <c r="W189" s="90"/>
      <c r="X189" s="68"/>
      <c r="Z189" s="68"/>
      <c r="AA189" s="68"/>
      <c r="AB189" s="68"/>
      <c r="AC189" s="68"/>
      <c r="AD189" s="68"/>
      <c r="AE189" s="68"/>
      <c r="AF189" s="68"/>
      <c r="AG189" s="68"/>
    </row>
    <row r="190" spans="1:33" s="9" customFormat="1" ht="24.75" customHeight="1">
      <c r="A190" s="50"/>
      <c r="B190" s="50"/>
      <c r="C190" s="50">
        <v>9</v>
      </c>
      <c r="D190" s="50"/>
      <c r="E190" s="283">
        <v>2021</v>
      </c>
      <c r="F190" s="283"/>
      <c r="H190" s="50"/>
      <c r="I190" s="50"/>
      <c r="J190" s="50"/>
      <c r="O190" s="195">
        <v>9</v>
      </c>
      <c r="P190" s="195"/>
      <c r="Q190" s="195"/>
      <c r="R190" s="195"/>
      <c r="S190" s="195"/>
      <c r="T190" s="195"/>
      <c r="U190" s="195"/>
      <c r="V190" s="195"/>
      <c r="X190" s="68"/>
      <c r="Z190" s="68"/>
      <c r="AA190" s="68"/>
      <c r="AB190" s="68"/>
      <c r="AC190" s="68"/>
      <c r="AD190" s="68"/>
      <c r="AE190" s="68"/>
      <c r="AF190" s="68"/>
      <c r="AG190" s="68"/>
    </row>
    <row r="191" spans="1:33" s="99" customFormat="1" ht="12" customHeight="1">
      <c r="C191" s="109" t="s">
        <v>1000</v>
      </c>
      <c r="D191" s="100"/>
      <c r="E191" s="284" t="s">
        <v>1001</v>
      </c>
      <c r="F191" s="284"/>
      <c r="G191" s="100"/>
      <c r="I191" s="100"/>
      <c r="J191" s="100"/>
      <c r="K191" s="100"/>
      <c r="L191" s="100"/>
      <c r="M191" s="100"/>
      <c r="N191" s="100"/>
      <c r="O191" s="109"/>
      <c r="P191" s="109"/>
      <c r="Q191" s="109"/>
      <c r="R191" s="109"/>
      <c r="S191" s="109"/>
      <c r="T191" s="109"/>
      <c r="U191" s="109"/>
      <c r="V191" s="109"/>
      <c r="W191" s="101"/>
      <c r="X191" s="102"/>
      <c r="Z191" s="102"/>
      <c r="AA191" s="102"/>
      <c r="AB191" s="102"/>
      <c r="AC191" s="102"/>
      <c r="AD191" s="102"/>
      <c r="AE191" s="102"/>
      <c r="AF191" s="102"/>
      <c r="AG191" s="102"/>
    </row>
    <row r="192" spans="1:33" s="9" customFormat="1" ht="3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90"/>
      <c r="X192" s="68"/>
      <c r="Z192" s="68"/>
      <c r="AA192" s="68"/>
      <c r="AB192" s="68"/>
      <c r="AC192" s="68"/>
      <c r="AD192" s="68"/>
      <c r="AE192" s="68"/>
      <c r="AF192" s="68"/>
      <c r="AG192" s="68"/>
    </row>
    <row r="193" spans="1:33" s="3" customFormat="1" ht="20.25" customHeight="1">
      <c r="A193" s="285" t="s">
        <v>961</v>
      </c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s="3" customFormat="1" ht="15.75" customHeight="1">
      <c r="A194" s="273" t="s">
        <v>25</v>
      </c>
      <c r="B194" s="274"/>
      <c r="C194" s="257" t="s">
        <v>22</v>
      </c>
      <c r="D194" s="257"/>
      <c r="E194" s="277" t="s">
        <v>3</v>
      </c>
      <c r="F194" s="258" t="s">
        <v>327</v>
      </c>
      <c r="G194" s="259"/>
      <c r="H194" s="259"/>
      <c r="I194" s="259"/>
      <c r="J194" s="259"/>
      <c r="K194" s="259"/>
      <c r="L194" s="259"/>
      <c r="M194" s="259"/>
      <c r="N194" s="259"/>
      <c r="O194" s="259"/>
      <c r="P194" s="259"/>
      <c r="Q194" s="259"/>
      <c r="R194" s="259"/>
      <c r="S194" s="259"/>
      <c r="T194" s="260"/>
      <c r="U194" s="104"/>
      <c r="V194" s="186" t="s">
        <v>27</v>
      </c>
      <c r="W194" s="257" t="s">
        <v>1015</v>
      </c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275"/>
      <c r="B195" s="276"/>
      <c r="C195" s="257"/>
      <c r="D195" s="257"/>
      <c r="E195" s="278"/>
      <c r="F195" s="279" t="s">
        <v>300</v>
      </c>
      <c r="G195" s="280"/>
      <c r="H195" s="281"/>
      <c r="I195" s="71" t="s">
        <v>28</v>
      </c>
      <c r="J195" s="71" t="s">
        <v>7</v>
      </c>
      <c r="K195" s="71" t="s">
        <v>8</v>
      </c>
      <c r="L195" s="71" t="s">
        <v>9</v>
      </c>
      <c r="M195" s="71" t="s">
        <v>10</v>
      </c>
      <c r="N195" s="71" t="s">
        <v>11</v>
      </c>
      <c r="O195" s="71" t="s">
        <v>12</v>
      </c>
      <c r="P195" s="71" t="s">
        <v>13</v>
      </c>
      <c r="Q195" s="71" t="s">
        <v>14</v>
      </c>
      <c r="R195" s="71" t="s">
        <v>15</v>
      </c>
      <c r="S195" s="71" t="s">
        <v>16</v>
      </c>
      <c r="T195" s="71" t="s">
        <v>17</v>
      </c>
      <c r="U195" s="14"/>
      <c r="V195" s="187"/>
      <c r="W195" s="257"/>
    </row>
    <row r="196" spans="1:33" ht="29.25" customHeight="1">
      <c r="A196" s="268" t="s">
        <v>1</v>
      </c>
      <c r="B196" s="268"/>
      <c r="C196" s="282" t="s">
        <v>1108</v>
      </c>
      <c r="D196" s="282"/>
      <c r="E196" s="111" t="s">
        <v>1096</v>
      </c>
      <c r="F196" s="190" t="s">
        <v>995</v>
      </c>
      <c r="G196" s="261"/>
      <c r="H196" s="191"/>
      <c r="I196" s="94"/>
      <c r="J196" s="72"/>
      <c r="K196" s="72"/>
      <c r="L196" s="72"/>
      <c r="M196" s="72"/>
      <c r="N196" s="72">
        <v>6</v>
      </c>
      <c r="O196" s="72"/>
      <c r="P196" s="72"/>
      <c r="Q196" s="72"/>
      <c r="R196" s="72"/>
      <c r="S196" s="72"/>
      <c r="T196" s="72">
        <v>3</v>
      </c>
      <c r="U196" s="73"/>
      <c r="V196" s="114">
        <f>IF(SUM(I196:T196)=0,"",SUM(I196:T196))</f>
        <v>9</v>
      </c>
      <c r="W196" s="271" t="str">
        <f>IF($G$187="porcentaje",FIXED(V196/V197*100,2)&amp;"%",IF($G$187="Promedio",V196/V197,IF($G$187="variación porcentual",FIXED(((V196/V197)-1)*100,2)&amp;"%",IF($G$187="OTRAS","CAPTURAR EL RESULTADO DEL INDICADOR"))))</f>
        <v>100.00%</v>
      </c>
      <c r="Y196" s="1"/>
      <c r="AC196" s="10"/>
      <c r="AF196" s="10"/>
      <c r="AG196" s="10"/>
    </row>
    <row r="197" spans="1:33" ht="30" customHeight="1">
      <c r="A197" s="268" t="s">
        <v>2</v>
      </c>
      <c r="B197" s="268"/>
      <c r="C197" s="282" t="s">
        <v>1111</v>
      </c>
      <c r="D197" s="282"/>
      <c r="E197" s="111" t="s">
        <v>1096</v>
      </c>
      <c r="F197" s="190" t="s">
        <v>996</v>
      </c>
      <c r="G197" s="261"/>
      <c r="H197" s="191"/>
      <c r="I197" s="94"/>
      <c r="J197" s="72"/>
      <c r="K197" s="72"/>
      <c r="L197" s="72"/>
      <c r="M197" s="72"/>
      <c r="N197" s="72">
        <v>6</v>
      </c>
      <c r="O197" s="72"/>
      <c r="P197" s="72"/>
      <c r="Q197" s="72"/>
      <c r="R197" s="72"/>
      <c r="S197" s="72"/>
      <c r="T197" s="72">
        <v>3</v>
      </c>
      <c r="U197" s="72">
        <f>SUM(I197:T197)</f>
        <v>9</v>
      </c>
      <c r="V197" s="114">
        <f>IF(SUM(I197:T197)=0,"",SUM(I197:T197))</f>
        <v>9</v>
      </c>
      <c r="W197" s="271"/>
      <c r="Y197" s="1"/>
      <c r="AA197" s="3"/>
      <c r="AC197" s="10"/>
      <c r="AF197" s="10"/>
      <c r="AG197" s="10"/>
    </row>
    <row r="198" spans="1:33" ht="17.25" customHeight="1">
      <c r="A198" s="272" t="s">
        <v>298</v>
      </c>
      <c r="B198" s="272"/>
      <c r="C198" s="272"/>
      <c r="D198" s="272"/>
      <c r="E198" s="272"/>
      <c r="F198" s="272"/>
      <c r="G198" s="272"/>
      <c r="H198" s="272"/>
      <c r="I198" s="272"/>
      <c r="J198" s="272"/>
      <c r="K198" s="272"/>
      <c r="L198" s="272"/>
      <c r="M198" s="272"/>
      <c r="N198" s="272"/>
      <c r="O198" s="272"/>
      <c r="P198" s="272"/>
      <c r="Q198" s="272"/>
      <c r="R198" s="272"/>
      <c r="S198" s="272"/>
      <c r="T198" s="272"/>
      <c r="U198" s="272"/>
      <c r="V198" s="272"/>
      <c r="W198" s="272"/>
    </row>
    <row r="199" spans="1:33" s="3" customFormat="1" ht="15.75" customHeight="1">
      <c r="A199" s="273" t="s">
        <v>25</v>
      </c>
      <c r="B199" s="274"/>
      <c r="C199" s="257" t="s">
        <v>22</v>
      </c>
      <c r="D199" s="257"/>
      <c r="E199" s="277" t="s">
        <v>3</v>
      </c>
      <c r="F199" s="258" t="s">
        <v>327</v>
      </c>
      <c r="G199" s="259"/>
      <c r="H199" s="259"/>
      <c r="I199" s="259"/>
      <c r="J199" s="259"/>
      <c r="K199" s="259"/>
      <c r="L199" s="259"/>
      <c r="M199" s="259"/>
      <c r="N199" s="259"/>
      <c r="O199" s="259"/>
      <c r="P199" s="259"/>
      <c r="Q199" s="259"/>
      <c r="R199" s="259"/>
      <c r="S199" s="259"/>
      <c r="T199" s="260"/>
      <c r="U199" s="104"/>
      <c r="V199" s="186" t="s">
        <v>27</v>
      </c>
      <c r="W199" s="257" t="s">
        <v>1016</v>
      </c>
      <c r="X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275"/>
      <c r="B200" s="276"/>
      <c r="C200" s="257"/>
      <c r="D200" s="257"/>
      <c r="E200" s="278"/>
      <c r="F200" s="279" t="s">
        <v>298</v>
      </c>
      <c r="G200" s="280"/>
      <c r="H200" s="281"/>
      <c r="I200" s="71" t="s">
        <v>28</v>
      </c>
      <c r="J200" s="71" t="s">
        <v>7</v>
      </c>
      <c r="K200" s="71" t="s">
        <v>8</v>
      </c>
      <c r="L200" s="71" t="s">
        <v>9</v>
      </c>
      <c r="M200" s="71" t="s">
        <v>10</v>
      </c>
      <c r="N200" s="71" t="s">
        <v>11</v>
      </c>
      <c r="O200" s="71" t="s">
        <v>12</v>
      </c>
      <c r="P200" s="71" t="s">
        <v>13</v>
      </c>
      <c r="Q200" s="71" t="s">
        <v>14</v>
      </c>
      <c r="R200" s="71" t="s">
        <v>15</v>
      </c>
      <c r="S200" s="71" t="s">
        <v>16</v>
      </c>
      <c r="T200" s="71" t="s">
        <v>17</v>
      </c>
      <c r="U200" s="14"/>
      <c r="V200" s="187"/>
      <c r="W200" s="257"/>
    </row>
    <row r="201" spans="1:33" ht="29.25" customHeight="1">
      <c r="A201" s="268" t="s">
        <v>1</v>
      </c>
      <c r="B201" s="268"/>
      <c r="C201" s="269" t="str">
        <f>IF(C196=0,"",C196)</f>
        <v>Materiales de operación entregados</v>
      </c>
      <c r="D201" s="270"/>
      <c r="E201" s="133" t="str">
        <f>IF(E196=0,"",E196)</f>
        <v>Solicitudes</v>
      </c>
      <c r="F201" s="190" t="s">
        <v>1013</v>
      </c>
      <c r="G201" s="261"/>
      <c r="H201" s="191"/>
      <c r="I201" s="94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3"/>
      <c r="V201" s="114" t="str">
        <f>IF(SUM(I201:T201)=0,"",SUM(I201:T201))</f>
        <v/>
      </c>
      <c r="W201" s="271" t="e">
        <f>IF($G$187="porcentaje",FIXED(V201/V202*100,2)&amp;"%",IF($G$187="Promedio",V201/V202,IF($G$187="variación porcentual",FIXED(((V201/V202)-1)*100,2)&amp;"%",IF($G$187="OTRAS","CAPTURAR EL RESULTADO DEL INDICADOR"))))</f>
        <v>#VALUE!</v>
      </c>
      <c r="Y201" s="1"/>
      <c r="AC201" s="10"/>
      <c r="AF201" s="10"/>
      <c r="AG201" s="10"/>
    </row>
    <row r="202" spans="1:33" ht="30" customHeight="1">
      <c r="A202" s="268" t="s">
        <v>2</v>
      </c>
      <c r="B202" s="268"/>
      <c r="C202" s="269" t="str">
        <f>IF(C197=0,"",C197)</f>
        <v>Materiales de operación programados</v>
      </c>
      <c r="D202" s="270"/>
      <c r="E202" s="133" t="str">
        <f>IF(E197=0,"",E197)</f>
        <v>Solicitudes</v>
      </c>
      <c r="F202" s="190" t="s">
        <v>1014</v>
      </c>
      <c r="G202" s="261"/>
      <c r="H202" s="191"/>
      <c r="I202" s="94"/>
      <c r="J202" s="72"/>
      <c r="K202" s="72"/>
      <c r="L202" s="72"/>
      <c r="M202" s="72"/>
      <c r="N202" s="72">
        <v>6</v>
      </c>
      <c r="O202" s="72"/>
      <c r="P202" s="72"/>
      <c r="Q202" s="72"/>
      <c r="R202" s="72"/>
      <c r="S202" s="72"/>
      <c r="T202" s="72">
        <v>3</v>
      </c>
      <c r="U202" s="72">
        <f>SUM(I202:T202)</f>
        <v>9</v>
      </c>
      <c r="V202" s="114">
        <f>IF(SUM(I202:T202)=0,"",SUM(I202:T202))</f>
        <v>9</v>
      </c>
      <c r="W202" s="271"/>
      <c r="Y202" s="1"/>
      <c r="AA202" s="3"/>
      <c r="AC202" s="10"/>
      <c r="AF202" s="10"/>
      <c r="AG202" s="10"/>
    </row>
    <row r="203" spans="1:33" s="68" customFormat="1" ht="5.25" customHeight="1">
      <c r="A203" s="74"/>
      <c r="B203" s="74"/>
      <c r="C203" s="74"/>
      <c r="D203" s="75"/>
      <c r="E203" s="75"/>
      <c r="F203" s="76"/>
      <c r="G203" s="76"/>
      <c r="H203" s="76"/>
      <c r="I203" s="77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9"/>
      <c r="V203" s="80"/>
      <c r="W203" s="81"/>
      <c r="X203" s="83"/>
      <c r="Y203" s="9"/>
      <c r="AC203" s="83"/>
      <c r="AD203" s="83"/>
      <c r="AE203" s="83"/>
      <c r="AF203" s="83"/>
      <c r="AG203" s="83"/>
    </row>
    <row r="204" spans="1:33" ht="16.5" customHeight="1">
      <c r="A204" s="262" t="s">
        <v>962</v>
      </c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115" t="str">
        <f>IF(ISERROR(W201/W196)=TRUE,"",(W201/W196))</f>
        <v/>
      </c>
      <c r="X204" s="10"/>
      <c r="AC204" s="10"/>
      <c r="AD204" s="10"/>
      <c r="AE204" s="10"/>
      <c r="AF204" s="10"/>
      <c r="AG204" s="10"/>
    </row>
    <row r="205" spans="1:33" ht="6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82"/>
      <c r="X205" s="10"/>
      <c r="AC205" s="10"/>
      <c r="AD205" s="10"/>
      <c r="AE205" s="10"/>
      <c r="AF205" s="10"/>
      <c r="AG205" s="10"/>
    </row>
    <row r="206" spans="1:33" s="3" customFormat="1" ht="33" customHeight="1">
      <c r="A206" s="263" t="s">
        <v>997</v>
      </c>
      <c r="B206" s="264"/>
      <c r="C206" s="264"/>
      <c r="D206" s="264"/>
      <c r="E206" s="264"/>
      <c r="F206" s="265"/>
      <c r="G206" s="266"/>
      <c r="H206" s="266"/>
      <c r="I206" s="266"/>
      <c r="J206" s="266"/>
      <c r="K206" s="266"/>
      <c r="L206" s="266"/>
      <c r="M206" s="266"/>
      <c r="N206" s="266"/>
      <c r="O206" s="266"/>
      <c r="P206" s="266"/>
      <c r="Q206" s="266"/>
      <c r="R206" s="266"/>
      <c r="S206" s="266"/>
      <c r="T206" s="266"/>
      <c r="U206" s="266"/>
      <c r="V206" s="266"/>
      <c r="W206" s="267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3" customFormat="1" ht="7.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ht="26.25" customHeight="1">
      <c r="A208" s="252" t="s">
        <v>336</v>
      </c>
      <c r="B208" s="253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4"/>
    </row>
    <row r="209" spans="1:25" ht="4.5" customHeight="1">
      <c r="C209" s="9"/>
      <c r="D209" s="9"/>
      <c r="E209" s="9"/>
      <c r="F209" s="9"/>
      <c r="G209" s="9"/>
      <c r="H209" s="9"/>
      <c r="I209" s="9"/>
    </row>
    <row r="210" spans="1:25" ht="19.5" customHeight="1">
      <c r="A210" s="255" t="s">
        <v>29</v>
      </c>
      <c r="B210" s="257" t="s">
        <v>30</v>
      </c>
      <c r="C210" s="257"/>
      <c r="D210" s="257"/>
      <c r="E210" s="257" t="s">
        <v>3</v>
      </c>
      <c r="F210" s="258" t="s">
        <v>26</v>
      </c>
      <c r="G210" s="259"/>
      <c r="H210" s="259"/>
      <c r="I210" s="259"/>
      <c r="J210" s="259"/>
      <c r="K210" s="259"/>
      <c r="L210" s="259"/>
      <c r="M210" s="259"/>
      <c r="N210" s="259"/>
      <c r="O210" s="259"/>
      <c r="P210" s="259"/>
      <c r="Q210" s="259"/>
      <c r="R210" s="259"/>
      <c r="S210" s="259"/>
      <c r="T210" s="260"/>
      <c r="U210" s="104"/>
      <c r="V210" s="257" t="s">
        <v>27</v>
      </c>
      <c r="W210" s="257" t="s">
        <v>301</v>
      </c>
    </row>
    <row r="211" spans="1:25" ht="25.5" customHeight="1">
      <c r="A211" s="256"/>
      <c r="B211" s="257"/>
      <c r="C211" s="257"/>
      <c r="D211" s="257"/>
      <c r="E211" s="257"/>
      <c r="F211" s="190" t="s">
        <v>299</v>
      </c>
      <c r="G211" s="261"/>
      <c r="H211" s="191"/>
      <c r="I211" s="13" t="s">
        <v>28</v>
      </c>
      <c r="J211" s="13" t="s">
        <v>7</v>
      </c>
      <c r="K211" s="13" t="s">
        <v>8</v>
      </c>
      <c r="L211" s="13" t="s">
        <v>9</v>
      </c>
      <c r="M211" s="13" t="s">
        <v>10</v>
      </c>
      <c r="N211" s="13" t="s">
        <v>11</v>
      </c>
      <c r="O211" s="13" t="s">
        <v>12</v>
      </c>
      <c r="P211" s="13" t="s">
        <v>13</v>
      </c>
      <c r="Q211" s="13" t="s">
        <v>14</v>
      </c>
      <c r="R211" s="13" t="s">
        <v>15</v>
      </c>
      <c r="S211" s="13" t="s">
        <v>16</v>
      </c>
      <c r="T211" s="13" t="s">
        <v>17</v>
      </c>
      <c r="U211" s="13"/>
      <c r="V211" s="257"/>
      <c r="W211" s="257"/>
    </row>
    <row r="212" spans="1:25" ht="18.75" customHeight="1">
      <c r="A212" s="248" t="s">
        <v>31</v>
      </c>
      <c r="B212" s="251">
        <v>1</v>
      </c>
      <c r="C212" s="236" t="s">
        <v>1073</v>
      </c>
      <c r="D212" s="237"/>
      <c r="E212" s="240" t="s">
        <v>1088</v>
      </c>
      <c r="F212" s="241" t="s">
        <v>300</v>
      </c>
      <c r="G212" s="242"/>
      <c r="H212" s="243"/>
      <c r="I212" s="95"/>
      <c r="J212" s="95"/>
      <c r="K212" s="95">
        <v>300</v>
      </c>
      <c r="L212" s="95"/>
      <c r="M212" s="95"/>
      <c r="N212" s="95">
        <v>300</v>
      </c>
      <c r="O212" s="95"/>
      <c r="P212" s="95"/>
      <c r="Q212" s="95">
        <v>300</v>
      </c>
      <c r="R212" s="95"/>
      <c r="S212" s="95"/>
      <c r="T212" s="95">
        <v>100</v>
      </c>
      <c r="U212" s="96"/>
      <c r="V212" s="116">
        <f t="shared" ref="V212:V214" si="1">SUM(I212:T212)</f>
        <v>1000</v>
      </c>
      <c r="W212" s="244">
        <f>IF(V212=0,"-",V213/V212)</f>
        <v>0.59299999999999997</v>
      </c>
    </row>
    <row r="213" spans="1:25" ht="18.75" customHeight="1">
      <c r="A213" s="249"/>
      <c r="B213" s="251"/>
      <c r="C213" s="238"/>
      <c r="D213" s="239"/>
      <c r="E213" s="240"/>
      <c r="F213" s="245" t="s">
        <v>298</v>
      </c>
      <c r="G213" s="246"/>
      <c r="H213" s="247"/>
      <c r="I213" s="19"/>
      <c r="J213" s="19"/>
      <c r="K213" s="19">
        <v>593</v>
      </c>
      <c r="L213" s="19"/>
      <c r="M213" s="19"/>
      <c r="N213" s="19"/>
      <c r="O213" s="19"/>
      <c r="P213" s="19"/>
      <c r="Q213" s="19"/>
      <c r="R213" s="19"/>
      <c r="S213" s="19"/>
      <c r="T213" s="19"/>
      <c r="U213" s="20"/>
      <c r="V213" s="116">
        <f t="shared" si="1"/>
        <v>593</v>
      </c>
      <c r="W213" s="244"/>
    </row>
    <row r="214" spans="1:25" ht="18.75" customHeight="1">
      <c r="A214" s="248" t="s">
        <v>32</v>
      </c>
      <c r="B214" s="235">
        <v>1</v>
      </c>
      <c r="C214" s="236" t="s">
        <v>1074</v>
      </c>
      <c r="D214" s="237"/>
      <c r="E214" s="240" t="s">
        <v>1103</v>
      </c>
      <c r="F214" s="241" t="s">
        <v>300</v>
      </c>
      <c r="G214" s="242"/>
      <c r="H214" s="243"/>
      <c r="I214" s="95"/>
      <c r="J214" s="95"/>
      <c r="K214" s="95">
        <v>12</v>
      </c>
      <c r="L214" s="95"/>
      <c r="M214" s="95"/>
      <c r="N214" s="95">
        <v>12</v>
      </c>
      <c r="O214" s="95"/>
      <c r="P214" s="95"/>
      <c r="Q214" s="95">
        <v>12</v>
      </c>
      <c r="R214" s="95"/>
      <c r="S214" s="95"/>
      <c r="T214" s="95">
        <v>12</v>
      </c>
      <c r="U214" s="96"/>
      <c r="V214" s="116">
        <f t="shared" si="1"/>
        <v>48</v>
      </c>
      <c r="W214" s="244">
        <f>IF(V214=0,"-",V215/V214)</f>
        <v>0.25</v>
      </c>
    </row>
    <row r="215" spans="1:25" ht="18.75" customHeight="1">
      <c r="A215" s="249"/>
      <c r="B215" s="235"/>
      <c r="C215" s="238"/>
      <c r="D215" s="239"/>
      <c r="E215" s="240"/>
      <c r="F215" s="245" t="s">
        <v>298</v>
      </c>
      <c r="G215" s="246"/>
      <c r="H215" s="247"/>
      <c r="I215" s="19"/>
      <c r="J215" s="19"/>
      <c r="K215" s="19">
        <v>12</v>
      </c>
      <c r="L215" s="19"/>
      <c r="M215" s="19"/>
      <c r="N215" s="19"/>
      <c r="O215" s="19"/>
      <c r="P215" s="19"/>
      <c r="Q215" s="19"/>
      <c r="R215" s="19"/>
      <c r="S215" s="19"/>
      <c r="T215" s="19"/>
      <c r="U215" s="20"/>
      <c r="V215" s="116">
        <f t="shared" ref="V215:V226" si="2">SUM(I215:T215)</f>
        <v>12</v>
      </c>
      <c r="W215" s="244"/>
    </row>
    <row r="216" spans="1:25" ht="18.75" customHeight="1">
      <c r="A216" s="249"/>
      <c r="B216" s="235">
        <v>2</v>
      </c>
      <c r="C216" s="236" t="s">
        <v>1119</v>
      </c>
      <c r="D216" s="237"/>
      <c r="E216" s="240" t="s">
        <v>1088</v>
      </c>
      <c r="F216" s="241" t="s">
        <v>300</v>
      </c>
      <c r="G216" s="242"/>
      <c r="H216" s="243"/>
      <c r="I216" s="95"/>
      <c r="J216" s="95"/>
      <c r="K216" s="95">
        <v>50</v>
      </c>
      <c r="L216" s="95"/>
      <c r="M216" s="95"/>
      <c r="N216" s="95">
        <v>50</v>
      </c>
      <c r="O216" s="95"/>
      <c r="P216" s="95"/>
      <c r="Q216" s="95">
        <v>50</v>
      </c>
      <c r="R216" s="95"/>
      <c r="S216" s="95"/>
      <c r="T216" s="95">
        <v>50</v>
      </c>
      <c r="U216" s="96"/>
      <c r="V216" s="116">
        <f t="shared" si="2"/>
        <v>200</v>
      </c>
      <c r="W216" s="244">
        <f>IF(V216=0,"-",V217/V216)</f>
        <v>0.64500000000000002</v>
      </c>
    </row>
    <row r="217" spans="1:25" ht="18.75" customHeight="1">
      <c r="A217" s="249"/>
      <c r="B217" s="235"/>
      <c r="C217" s="238"/>
      <c r="D217" s="239"/>
      <c r="E217" s="240"/>
      <c r="F217" s="245" t="s">
        <v>298</v>
      </c>
      <c r="G217" s="246"/>
      <c r="H217" s="247"/>
      <c r="I217" s="19"/>
      <c r="J217" s="19"/>
      <c r="K217" s="19">
        <v>129</v>
      </c>
      <c r="L217" s="19"/>
      <c r="M217" s="19"/>
      <c r="N217" s="19"/>
      <c r="O217" s="19"/>
      <c r="P217" s="19"/>
      <c r="Q217" s="19"/>
      <c r="R217" s="19"/>
      <c r="S217" s="19"/>
      <c r="T217" s="19"/>
      <c r="U217" s="20"/>
      <c r="V217" s="116">
        <f t="shared" si="2"/>
        <v>129</v>
      </c>
      <c r="W217" s="244"/>
    </row>
    <row r="218" spans="1:25" ht="18.75" customHeight="1">
      <c r="A218" s="249"/>
      <c r="B218" s="235">
        <v>3</v>
      </c>
      <c r="C218" s="236" t="s">
        <v>1120</v>
      </c>
      <c r="D218" s="237"/>
      <c r="E218" s="240" t="s">
        <v>1084</v>
      </c>
      <c r="F218" s="241" t="s">
        <v>300</v>
      </c>
      <c r="G218" s="242"/>
      <c r="H218" s="243"/>
      <c r="I218" s="95"/>
      <c r="J218" s="95"/>
      <c r="K218" s="95">
        <v>900</v>
      </c>
      <c r="L218" s="95"/>
      <c r="M218" s="95"/>
      <c r="N218" s="95">
        <v>900</v>
      </c>
      <c r="O218" s="95"/>
      <c r="P218" s="95"/>
      <c r="Q218" s="95">
        <v>900</v>
      </c>
      <c r="R218" s="95"/>
      <c r="S218" s="95"/>
      <c r="T218" s="95">
        <v>900</v>
      </c>
      <c r="U218" s="96"/>
      <c r="V218" s="116">
        <f t="shared" si="2"/>
        <v>3600</v>
      </c>
      <c r="W218" s="244">
        <f>IF(V218=0,"-",V219/V218)</f>
        <v>0.24472222222222223</v>
      </c>
    </row>
    <row r="219" spans="1:25" ht="18.75" customHeight="1">
      <c r="A219" s="249"/>
      <c r="B219" s="235"/>
      <c r="C219" s="238"/>
      <c r="D219" s="239"/>
      <c r="E219" s="240"/>
      <c r="F219" s="245" t="s">
        <v>298</v>
      </c>
      <c r="G219" s="246"/>
      <c r="H219" s="247"/>
      <c r="I219" s="19"/>
      <c r="J219" s="19"/>
      <c r="K219" s="19">
        <v>881</v>
      </c>
      <c r="L219" s="19"/>
      <c r="M219" s="19"/>
      <c r="N219" s="19"/>
      <c r="O219" s="19"/>
      <c r="P219" s="19"/>
      <c r="Q219" s="19"/>
      <c r="R219" s="19"/>
      <c r="S219" s="19"/>
      <c r="T219" s="19"/>
      <c r="U219" s="20"/>
      <c r="V219" s="116">
        <f t="shared" si="2"/>
        <v>881</v>
      </c>
      <c r="W219" s="244"/>
    </row>
    <row r="220" spans="1:25" ht="18.75" customHeight="1">
      <c r="A220" s="249"/>
      <c r="B220" s="235">
        <v>4</v>
      </c>
      <c r="C220" s="236" t="s">
        <v>1075</v>
      </c>
      <c r="D220" s="237"/>
      <c r="E220" s="240" t="s">
        <v>1104</v>
      </c>
      <c r="F220" s="241" t="s">
        <v>300</v>
      </c>
      <c r="G220" s="242"/>
      <c r="H220" s="243"/>
      <c r="I220" s="95"/>
      <c r="J220" s="95"/>
      <c r="K220" s="95"/>
      <c r="L220" s="95"/>
      <c r="M220" s="95"/>
      <c r="N220" s="95"/>
      <c r="O220" s="95"/>
      <c r="P220" s="95"/>
      <c r="Q220" s="95">
        <v>1</v>
      </c>
      <c r="R220" s="95"/>
      <c r="S220" s="95"/>
      <c r="T220" s="95"/>
      <c r="U220" s="96"/>
      <c r="V220" s="116">
        <f t="shared" si="2"/>
        <v>1</v>
      </c>
      <c r="W220" s="244">
        <f>IF(V220=0,"-",V221/V220)</f>
        <v>0</v>
      </c>
    </row>
    <row r="221" spans="1:25" ht="18.75" customHeight="1">
      <c r="A221" s="250"/>
      <c r="B221" s="235"/>
      <c r="C221" s="238"/>
      <c r="D221" s="239"/>
      <c r="E221" s="240"/>
      <c r="F221" s="245" t="s">
        <v>298</v>
      </c>
      <c r="G221" s="246"/>
      <c r="H221" s="247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20"/>
      <c r="V221" s="116">
        <f t="shared" si="2"/>
        <v>0</v>
      </c>
      <c r="W221" s="244"/>
    </row>
    <row r="222" spans="1:25" ht="18.75" customHeight="1">
      <c r="A222" s="316" t="s">
        <v>304</v>
      </c>
      <c r="B222" s="320">
        <v>1</v>
      </c>
      <c r="C222" s="322" t="s">
        <v>1117</v>
      </c>
      <c r="D222" s="322"/>
      <c r="E222" s="323" t="s">
        <v>1096</v>
      </c>
      <c r="F222" s="241" t="s">
        <v>300</v>
      </c>
      <c r="G222" s="242"/>
      <c r="H222" s="243"/>
      <c r="I222" s="95"/>
      <c r="J222" s="95"/>
      <c r="K222" s="95">
        <v>191</v>
      </c>
      <c r="L222" s="95"/>
      <c r="M222" s="95"/>
      <c r="N222" s="95">
        <v>191</v>
      </c>
      <c r="O222" s="95"/>
      <c r="P222" s="95"/>
      <c r="Q222" s="95">
        <v>190</v>
      </c>
      <c r="R222" s="95"/>
      <c r="S222" s="95"/>
      <c r="T222" s="95">
        <v>189</v>
      </c>
      <c r="U222" s="20"/>
      <c r="V222" s="116">
        <f t="shared" si="2"/>
        <v>761</v>
      </c>
      <c r="W222" s="244">
        <f>IF(V222=0,"-",V223/V222)</f>
        <v>0.4099868593955322</v>
      </c>
      <c r="Y222" s="146"/>
    </row>
    <row r="223" spans="1:25" ht="18.75" customHeight="1">
      <c r="A223" s="317"/>
      <c r="B223" s="321"/>
      <c r="C223" s="322"/>
      <c r="D223" s="322"/>
      <c r="E223" s="324"/>
      <c r="F223" s="245" t="s">
        <v>298</v>
      </c>
      <c r="G223" s="246"/>
      <c r="H223" s="247"/>
      <c r="I223" s="19"/>
      <c r="J223" s="19"/>
      <c r="K223" s="19">
        <v>312</v>
      </c>
      <c r="L223" s="19"/>
      <c r="M223" s="19"/>
      <c r="N223" s="19"/>
      <c r="O223" s="19"/>
      <c r="P223" s="19"/>
      <c r="Q223" s="19"/>
      <c r="R223" s="19"/>
      <c r="S223" s="19"/>
      <c r="T223" s="19"/>
      <c r="U223" s="96"/>
      <c r="V223" s="116">
        <f>SUM(I223:T223)</f>
        <v>312</v>
      </c>
      <c r="W223" s="244"/>
    </row>
    <row r="224" spans="1:25" ht="18.75" customHeight="1">
      <c r="A224" s="317"/>
      <c r="B224" s="320">
        <v>2</v>
      </c>
      <c r="C224" s="236" t="s">
        <v>1106</v>
      </c>
      <c r="D224" s="237"/>
      <c r="E224" s="323" t="s">
        <v>1105</v>
      </c>
      <c r="F224" s="241" t="s">
        <v>300</v>
      </c>
      <c r="G224" s="242"/>
      <c r="H224" s="243"/>
      <c r="I224" s="95"/>
      <c r="J224" s="95"/>
      <c r="K224" s="95">
        <v>1</v>
      </c>
      <c r="L224" s="95"/>
      <c r="M224" s="95"/>
      <c r="N224" s="95"/>
      <c r="O224" s="95"/>
      <c r="P224" s="95"/>
      <c r="Q224" s="95"/>
      <c r="R224" s="95"/>
      <c r="S224" s="95"/>
      <c r="T224" s="95"/>
      <c r="U224" s="96"/>
      <c r="V224" s="116">
        <f t="shared" si="2"/>
        <v>1</v>
      </c>
      <c r="W224" s="244">
        <f>IF(V224=0,"-",V225/V224)</f>
        <v>1</v>
      </c>
      <c r="Y224" s="146"/>
    </row>
    <row r="225" spans="1:25" ht="18.75" customHeight="1">
      <c r="A225" s="318"/>
      <c r="B225" s="321"/>
      <c r="C225" s="238"/>
      <c r="D225" s="239"/>
      <c r="E225" s="324"/>
      <c r="F225" s="245" t="s">
        <v>298</v>
      </c>
      <c r="G225" s="246"/>
      <c r="H225" s="247"/>
      <c r="I225" s="19"/>
      <c r="J225" s="19"/>
      <c r="K225" s="19">
        <v>1</v>
      </c>
      <c r="L225" s="19"/>
      <c r="M225" s="19"/>
      <c r="N225" s="19"/>
      <c r="O225" s="19"/>
      <c r="P225" s="19"/>
      <c r="Q225" s="19"/>
      <c r="R225" s="19"/>
      <c r="S225" s="19"/>
      <c r="T225" s="19"/>
      <c r="U225" s="20"/>
      <c r="V225" s="116">
        <f t="shared" ref="V225:V227" si="3">SUM(I225:T225)</f>
        <v>1</v>
      </c>
      <c r="W225" s="244"/>
    </row>
    <row r="226" spans="1:25" ht="18.75" customHeight="1">
      <c r="A226" s="319" t="s">
        <v>1114</v>
      </c>
      <c r="B226" s="320">
        <v>1</v>
      </c>
      <c r="C226" s="322" t="s">
        <v>1112</v>
      </c>
      <c r="D226" s="322"/>
      <c r="E226" s="323" t="s">
        <v>1113</v>
      </c>
      <c r="F226" s="241" t="s">
        <v>300</v>
      </c>
      <c r="G226" s="242"/>
      <c r="H226" s="243"/>
      <c r="I226" s="95"/>
      <c r="J226" s="95"/>
      <c r="K226" s="95">
        <v>3</v>
      </c>
      <c r="L226" s="95"/>
      <c r="M226" s="95"/>
      <c r="N226" s="95">
        <v>3</v>
      </c>
      <c r="O226" s="95"/>
      <c r="P226" s="95"/>
      <c r="Q226" s="95">
        <v>3</v>
      </c>
      <c r="R226" s="95"/>
      <c r="S226" s="95"/>
      <c r="T226" s="95"/>
      <c r="U226" s="20"/>
      <c r="V226" s="116">
        <f t="shared" si="2"/>
        <v>9</v>
      </c>
      <c r="W226" s="244">
        <f>IF(V226=0,"-",V227/V226)</f>
        <v>0.33333333333333331</v>
      </c>
      <c r="Y226" s="146"/>
    </row>
    <row r="227" spans="1:25" ht="27" customHeight="1">
      <c r="A227" s="319"/>
      <c r="B227" s="321"/>
      <c r="C227" s="322"/>
      <c r="D227" s="322"/>
      <c r="E227" s="324"/>
      <c r="F227" s="245" t="s">
        <v>298</v>
      </c>
      <c r="G227" s="246"/>
      <c r="H227" s="247"/>
      <c r="I227" s="19"/>
      <c r="J227" s="19"/>
      <c r="K227" s="19">
        <v>3</v>
      </c>
      <c r="L227" s="19"/>
      <c r="M227" s="19"/>
      <c r="N227" s="19"/>
      <c r="O227" s="19"/>
      <c r="P227" s="19"/>
      <c r="Q227" s="19"/>
      <c r="R227" s="19"/>
      <c r="S227" s="19"/>
      <c r="T227" s="19"/>
      <c r="U227" s="96"/>
      <c r="V227" s="116">
        <f t="shared" si="3"/>
        <v>3</v>
      </c>
      <c r="W227" s="244"/>
    </row>
    <row r="228" spans="1:25" ht="34.5" customHeight="1"/>
    <row r="229" spans="1:25" ht="12.75" customHeight="1"/>
    <row r="230" spans="1:25" ht="12.75" customHeight="1">
      <c r="A230" s="229" t="s">
        <v>1097</v>
      </c>
      <c r="B230" s="229"/>
      <c r="C230" s="229"/>
      <c r="D230" s="229"/>
      <c r="E230" s="2"/>
      <c r="F230" s="230" t="s">
        <v>1098</v>
      </c>
      <c r="G230" s="230"/>
      <c r="H230" s="230"/>
      <c r="I230" s="230"/>
      <c r="J230" s="230"/>
      <c r="K230" s="230"/>
      <c r="L230" s="230"/>
      <c r="M230" s="230"/>
      <c r="N230" s="230"/>
      <c r="O230" s="230"/>
      <c r="P230" s="2"/>
      <c r="Q230" s="230" t="s">
        <v>1099</v>
      </c>
      <c r="R230" s="230"/>
      <c r="S230" s="230"/>
      <c r="T230" s="230"/>
      <c r="U230" s="230"/>
      <c r="V230" s="230"/>
      <c r="W230" s="230"/>
    </row>
    <row r="231" spans="1:25" ht="12.75" customHeight="1">
      <c r="A231" s="231" t="s">
        <v>1009</v>
      </c>
      <c r="B231" s="231"/>
      <c r="C231" s="231"/>
      <c r="D231" s="231"/>
      <c r="E231" s="2"/>
      <c r="F231" s="231" t="s">
        <v>1010</v>
      </c>
      <c r="G231" s="231"/>
      <c r="H231" s="231"/>
      <c r="I231" s="231"/>
      <c r="J231" s="231"/>
      <c r="K231" s="231"/>
      <c r="L231" s="231"/>
      <c r="M231" s="231"/>
      <c r="N231" s="231"/>
      <c r="O231" s="231"/>
      <c r="P231" s="2"/>
      <c r="Q231" s="231" t="s">
        <v>1100</v>
      </c>
      <c r="R231" s="231"/>
      <c r="S231" s="231"/>
      <c r="T231" s="231"/>
      <c r="U231" s="231"/>
      <c r="V231" s="231"/>
      <c r="W231" s="231"/>
    </row>
    <row r="232" spans="1:25" ht="45.75" customHeight="1">
      <c r="A232" s="145"/>
      <c r="B232" s="145"/>
      <c r="C232" s="145"/>
      <c r="D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Q232" s="145"/>
      <c r="R232" s="145"/>
      <c r="S232" s="145"/>
      <c r="T232" s="145"/>
      <c r="U232" s="145"/>
      <c r="V232" s="145"/>
      <c r="W232" s="145"/>
    </row>
    <row r="233" spans="1:25">
      <c r="A233" s="232"/>
      <c r="B233" s="232"/>
      <c r="C233" s="232"/>
      <c r="D233" s="232"/>
      <c r="F233" s="230" t="s">
        <v>1101</v>
      </c>
      <c r="G233" s="230"/>
      <c r="H233" s="230"/>
      <c r="I233" s="230"/>
      <c r="J233" s="230"/>
      <c r="K233" s="230"/>
      <c r="L233" s="230"/>
      <c r="M233" s="230"/>
      <c r="N233" s="230"/>
      <c r="O233" s="230"/>
      <c r="Q233" s="233"/>
      <c r="R233" s="233"/>
      <c r="S233" s="233"/>
      <c r="T233" s="233"/>
      <c r="U233" s="233"/>
      <c r="V233" s="233"/>
      <c r="W233" s="233"/>
    </row>
    <row r="234" spans="1:25" ht="28.5" customHeight="1">
      <c r="A234" s="234"/>
      <c r="B234" s="234"/>
      <c r="C234" s="234"/>
      <c r="D234" s="234"/>
      <c r="F234" s="231" t="s">
        <v>1102</v>
      </c>
      <c r="G234" s="231"/>
      <c r="H234" s="231"/>
      <c r="I234" s="231"/>
      <c r="J234" s="231"/>
      <c r="K234" s="231"/>
      <c r="L234" s="231"/>
      <c r="M234" s="231"/>
      <c r="N234" s="231"/>
      <c r="O234" s="231"/>
      <c r="Q234" s="234"/>
      <c r="R234" s="234"/>
      <c r="S234" s="234"/>
      <c r="T234" s="234"/>
      <c r="U234" s="234"/>
      <c r="V234" s="234"/>
      <c r="W234" s="234"/>
    </row>
    <row r="235" spans="1:25">
      <c r="A235" s="228"/>
      <c r="B235" s="228"/>
      <c r="C235" s="228"/>
      <c r="D235" s="228"/>
      <c r="F235" s="228"/>
      <c r="G235" s="228"/>
      <c r="H235" s="228"/>
      <c r="I235" s="228"/>
      <c r="J235" s="228"/>
      <c r="K235" s="228"/>
      <c r="L235" s="228"/>
      <c r="M235" s="228"/>
      <c r="N235" s="228"/>
      <c r="O235" s="228"/>
      <c r="Q235" s="228"/>
      <c r="R235" s="228"/>
      <c r="S235" s="228"/>
      <c r="T235" s="228"/>
      <c r="U235" s="228"/>
      <c r="V235" s="228"/>
      <c r="W235" s="228"/>
    </row>
    <row r="236" spans="1:25" hidden="1"/>
    <row r="237" spans="1:25" hidden="1"/>
    <row r="238" spans="1:25" hidden="1"/>
    <row r="239" spans="1:25" hidden="1"/>
    <row r="240" spans="1:25" hidden="1"/>
    <row r="241" spans="1:2" hidden="1"/>
    <row r="242" spans="1:2" hidden="1"/>
    <row r="243" spans="1:2" hidden="1"/>
    <row r="244" spans="1:2" hidden="1"/>
    <row r="245" spans="1:2" hidden="1"/>
    <row r="246" spans="1:2" hidden="1"/>
    <row r="247" spans="1:2" hidden="1"/>
    <row r="248" spans="1:2" hidden="1"/>
    <row r="249" spans="1:2" hidden="1"/>
    <row r="250" spans="1:2" hidden="1"/>
    <row r="251" spans="1:2" hidden="1">
      <c r="A251" s="1">
        <v>1</v>
      </c>
      <c r="B251" s="10" t="s">
        <v>33</v>
      </c>
    </row>
    <row r="252" spans="1:2" hidden="1">
      <c r="A252" s="1">
        <v>2</v>
      </c>
      <c r="B252" s="10" t="s">
        <v>34</v>
      </c>
    </row>
    <row r="253" spans="1:2" hidden="1">
      <c r="A253" s="1">
        <v>3</v>
      </c>
      <c r="B253" s="10" t="s">
        <v>35</v>
      </c>
    </row>
    <row r="254" spans="1:2" hidden="1">
      <c r="A254" s="1">
        <v>4</v>
      </c>
      <c r="B254" s="10" t="s">
        <v>36</v>
      </c>
    </row>
    <row r="255" spans="1:2" hidden="1"/>
    <row r="256" spans="1:2" hidden="1"/>
    <row r="257" spans="1:2" hidden="1">
      <c r="B257" s="1" t="s">
        <v>37</v>
      </c>
    </row>
    <row r="258" spans="1:2" hidden="1">
      <c r="A258" s="1">
        <v>1</v>
      </c>
      <c r="B258" s="1" t="s">
        <v>38</v>
      </c>
    </row>
    <row r="259" spans="1:2" hidden="1">
      <c r="A259" s="1">
        <v>2</v>
      </c>
      <c r="B259" s="1" t="s">
        <v>39</v>
      </c>
    </row>
    <row r="260" spans="1:2" hidden="1">
      <c r="A260" s="1">
        <v>3</v>
      </c>
      <c r="B260" s="1" t="s">
        <v>40</v>
      </c>
    </row>
    <row r="261" spans="1:2" hidden="1">
      <c r="A261" s="1">
        <v>4</v>
      </c>
      <c r="B261" s="1" t="s">
        <v>41</v>
      </c>
    </row>
    <row r="262" spans="1:2" hidden="1"/>
    <row r="263" spans="1:2" hidden="1"/>
    <row r="264" spans="1:2" hidden="1">
      <c r="B264" s="1" t="s">
        <v>42</v>
      </c>
    </row>
    <row r="265" spans="1:2" hidden="1">
      <c r="A265" s="1">
        <v>1.1000000000000001</v>
      </c>
      <c r="B265" s="1" t="s">
        <v>43</v>
      </c>
    </row>
    <row r="266" spans="1:2" hidden="1">
      <c r="A266" s="1">
        <v>1.2</v>
      </c>
      <c r="B266" s="1" t="s">
        <v>44</v>
      </c>
    </row>
    <row r="267" spans="1:2" hidden="1">
      <c r="A267" s="1">
        <v>1.3</v>
      </c>
      <c r="B267" s="1" t="s">
        <v>45</v>
      </c>
    </row>
    <row r="268" spans="1:2" hidden="1">
      <c r="A268" s="1">
        <v>1.4</v>
      </c>
      <c r="B268" s="1" t="s">
        <v>46</v>
      </c>
    </row>
    <row r="269" spans="1:2" hidden="1">
      <c r="A269" s="1">
        <v>1.5</v>
      </c>
      <c r="B269" s="1" t="s">
        <v>47</v>
      </c>
    </row>
    <row r="270" spans="1:2" hidden="1">
      <c r="A270" s="1">
        <v>1.6</v>
      </c>
      <c r="B270" s="1" t="s">
        <v>48</v>
      </c>
    </row>
    <row r="271" spans="1:2" hidden="1">
      <c r="A271" s="1">
        <v>1.7</v>
      </c>
      <c r="B271" s="1" t="s">
        <v>49</v>
      </c>
    </row>
    <row r="272" spans="1:2" hidden="1">
      <c r="A272" s="1">
        <v>1.8</v>
      </c>
      <c r="B272" s="1" t="s">
        <v>50</v>
      </c>
    </row>
    <row r="273" spans="1:2" hidden="1">
      <c r="A273" s="1">
        <v>2.1</v>
      </c>
      <c r="B273" s="1" t="s">
        <v>51</v>
      </c>
    </row>
    <row r="274" spans="1:2" hidden="1">
      <c r="A274" s="1">
        <v>2.2000000000000002</v>
      </c>
      <c r="B274" s="1" t="s">
        <v>52</v>
      </c>
    </row>
    <row r="275" spans="1:2" hidden="1">
      <c r="A275" s="1">
        <v>2.2999999999999998</v>
      </c>
      <c r="B275" s="1" t="s">
        <v>53</v>
      </c>
    </row>
    <row r="276" spans="1:2" hidden="1">
      <c r="A276" s="1">
        <v>2.4</v>
      </c>
      <c r="B276" s="1" t="s">
        <v>54</v>
      </c>
    </row>
    <row r="277" spans="1:2" hidden="1">
      <c r="A277" s="1">
        <v>2.5</v>
      </c>
      <c r="B277" s="1" t="s">
        <v>55</v>
      </c>
    </row>
    <row r="278" spans="1:2" hidden="1">
      <c r="A278" s="1">
        <v>2.6</v>
      </c>
      <c r="B278" s="1" t="s">
        <v>56</v>
      </c>
    </row>
    <row r="279" spans="1:2" hidden="1">
      <c r="A279" s="1">
        <v>2.7</v>
      </c>
      <c r="B279" s="1" t="s">
        <v>57</v>
      </c>
    </row>
    <row r="280" spans="1:2" hidden="1">
      <c r="A280" s="1">
        <v>3.1</v>
      </c>
      <c r="B280" s="1" t="s">
        <v>58</v>
      </c>
    </row>
    <row r="281" spans="1:2" hidden="1">
      <c r="A281" s="1">
        <v>3.2</v>
      </c>
      <c r="B281" s="1" t="s">
        <v>59</v>
      </c>
    </row>
    <row r="282" spans="1:2" hidden="1">
      <c r="A282" s="1">
        <v>3.3</v>
      </c>
      <c r="B282" s="1" t="s">
        <v>60</v>
      </c>
    </row>
    <row r="283" spans="1:2" hidden="1">
      <c r="A283" s="1">
        <v>3.4</v>
      </c>
      <c r="B283" s="1" t="s">
        <v>61</v>
      </c>
    </row>
    <row r="284" spans="1:2" hidden="1">
      <c r="A284" s="1">
        <v>3.5</v>
      </c>
      <c r="B284" s="1" t="s">
        <v>62</v>
      </c>
    </row>
    <row r="285" spans="1:2" hidden="1">
      <c r="A285" s="1">
        <v>3.6</v>
      </c>
      <c r="B285" s="1" t="s">
        <v>63</v>
      </c>
    </row>
    <row r="286" spans="1:2" hidden="1">
      <c r="A286" s="1">
        <v>3.7</v>
      </c>
      <c r="B286" s="1" t="s">
        <v>64</v>
      </c>
    </row>
    <row r="287" spans="1:2" hidden="1">
      <c r="A287" s="1">
        <v>3.8</v>
      </c>
      <c r="B287" s="1" t="s">
        <v>65</v>
      </c>
    </row>
    <row r="288" spans="1:2" hidden="1">
      <c r="A288" s="1">
        <v>3.9</v>
      </c>
      <c r="B288" s="1" t="s">
        <v>66</v>
      </c>
    </row>
    <row r="289" spans="1:2" hidden="1">
      <c r="A289" s="1">
        <v>4.0999999999999996</v>
      </c>
      <c r="B289" s="1" t="s">
        <v>67</v>
      </c>
    </row>
    <row r="290" spans="1:2" hidden="1">
      <c r="A290" s="1">
        <v>4.2</v>
      </c>
      <c r="B290" s="1" t="s">
        <v>68</v>
      </c>
    </row>
    <row r="291" spans="1:2" hidden="1">
      <c r="A291" s="1">
        <v>4.3</v>
      </c>
      <c r="B291" s="1" t="s">
        <v>69</v>
      </c>
    </row>
    <row r="292" spans="1:2" hidden="1">
      <c r="A292" s="1">
        <v>4.4000000000000004</v>
      </c>
      <c r="B292" s="1" t="s">
        <v>70</v>
      </c>
    </row>
    <row r="293" spans="1:2" hidden="1"/>
    <row r="294" spans="1:2" hidden="1"/>
    <row r="295" spans="1:2" hidden="1"/>
    <row r="296" spans="1:2" hidden="1">
      <c r="B296" s="1" t="s">
        <v>71</v>
      </c>
    </row>
    <row r="297" spans="1:2" hidden="1">
      <c r="A297" s="1" t="s">
        <v>72</v>
      </c>
      <c r="B297" s="1" t="s">
        <v>43</v>
      </c>
    </row>
    <row r="298" spans="1:2" hidden="1">
      <c r="A298" s="1" t="s">
        <v>73</v>
      </c>
      <c r="B298" s="1" t="s">
        <v>74</v>
      </c>
    </row>
    <row r="299" spans="1:2" hidden="1">
      <c r="A299" s="1" t="s">
        <v>75</v>
      </c>
      <c r="B299" s="1" t="s">
        <v>76</v>
      </c>
    </row>
    <row r="300" spans="1:2" hidden="1">
      <c r="A300" s="1" t="s">
        <v>77</v>
      </c>
      <c r="B300" s="1" t="s">
        <v>78</v>
      </c>
    </row>
    <row r="301" spans="1:2" hidden="1">
      <c r="A301" s="1" t="s">
        <v>79</v>
      </c>
      <c r="B301" s="1" t="s">
        <v>80</v>
      </c>
    </row>
    <row r="302" spans="1:2" hidden="1">
      <c r="A302" s="1" t="s">
        <v>81</v>
      </c>
      <c r="B302" s="1" t="s">
        <v>82</v>
      </c>
    </row>
    <row r="303" spans="1:2" hidden="1">
      <c r="A303" s="1" t="s">
        <v>83</v>
      </c>
      <c r="B303" s="1" t="s">
        <v>84</v>
      </c>
    </row>
    <row r="304" spans="1:2" hidden="1">
      <c r="A304" s="1" t="s">
        <v>85</v>
      </c>
      <c r="B304" s="1" t="s">
        <v>86</v>
      </c>
    </row>
    <row r="305" spans="1:2" hidden="1">
      <c r="A305" s="1" t="s">
        <v>87</v>
      </c>
      <c r="B305" s="1" t="s">
        <v>88</v>
      </c>
    </row>
    <row r="306" spans="1:2" hidden="1">
      <c r="A306" s="1" t="s">
        <v>89</v>
      </c>
      <c r="B306" s="1" t="s">
        <v>90</v>
      </c>
    </row>
    <row r="307" spans="1:2" hidden="1">
      <c r="A307" s="1" t="s">
        <v>91</v>
      </c>
      <c r="B307" s="1" t="s">
        <v>92</v>
      </c>
    </row>
    <row r="308" spans="1:2" hidden="1">
      <c r="A308" s="1" t="s">
        <v>93</v>
      </c>
      <c r="B308" s="1" t="s">
        <v>94</v>
      </c>
    </row>
    <row r="309" spans="1:2" hidden="1">
      <c r="A309" s="1" t="s">
        <v>95</v>
      </c>
      <c r="B309" s="1" t="s">
        <v>96</v>
      </c>
    </row>
    <row r="310" spans="1:2" hidden="1">
      <c r="A310" s="1" t="s">
        <v>97</v>
      </c>
      <c r="B310" s="1" t="s">
        <v>98</v>
      </c>
    </row>
    <row r="311" spans="1:2" hidden="1">
      <c r="A311" s="1" t="s">
        <v>99</v>
      </c>
      <c r="B311" s="1" t="s">
        <v>100</v>
      </c>
    </row>
    <row r="312" spans="1:2" hidden="1">
      <c r="A312" s="1" t="s">
        <v>101</v>
      </c>
      <c r="B312" s="1" t="s">
        <v>46</v>
      </c>
    </row>
    <row r="313" spans="1:2" hidden="1">
      <c r="A313" s="1" t="s">
        <v>102</v>
      </c>
      <c r="B313" s="1" t="s">
        <v>103</v>
      </c>
    </row>
    <row r="314" spans="1:2" hidden="1">
      <c r="A314" s="1" t="s">
        <v>104</v>
      </c>
      <c r="B314" s="1" t="s">
        <v>105</v>
      </c>
    </row>
    <row r="315" spans="1:2" hidden="1">
      <c r="A315" s="1" t="s">
        <v>106</v>
      </c>
      <c r="B315" s="1" t="s">
        <v>107</v>
      </c>
    </row>
    <row r="316" spans="1:2" hidden="1">
      <c r="A316" s="1" t="s">
        <v>108</v>
      </c>
      <c r="B316" s="1" t="s">
        <v>109</v>
      </c>
    </row>
    <row r="317" spans="1:2" hidden="1">
      <c r="A317" s="1" t="s">
        <v>110</v>
      </c>
      <c r="B317" s="1" t="s">
        <v>111</v>
      </c>
    </row>
    <row r="318" spans="1:2" hidden="1">
      <c r="A318" s="1" t="s">
        <v>112</v>
      </c>
      <c r="B318" s="1" t="s">
        <v>113</v>
      </c>
    </row>
    <row r="319" spans="1:2" hidden="1">
      <c r="A319" s="1" t="s">
        <v>114</v>
      </c>
      <c r="B319" s="1" t="s">
        <v>115</v>
      </c>
    </row>
    <row r="320" spans="1:2" hidden="1">
      <c r="A320" s="1" t="s">
        <v>116</v>
      </c>
      <c r="B320" s="1" t="s">
        <v>117</v>
      </c>
    </row>
    <row r="321" spans="1:2" hidden="1">
      <c r="A321" s="1" t="s">
        <v>118</v>
      </c>
      <c r="B321" s="1" t="s">
        <v>119</v>
      </c>
    </row>
    <row r="322" spans="1:2" hidden="1">
      <c r="A322" s="1" t="s">
        <v>120</v>
      </c>
      <c r="B322" s="1" t="s">
        <v>121</v>
      </c>
    </row>
    <row r="323" spans="1:2" hidden="1">
      <c r="A323" s="1" t="s">
        <v>122</v>
      </c>
      <c r="B323" s="1" t="s">
        <v>123</v>
      </c>
    </row>
    <row r="324" spans="1:2" hidden="1">
      <c r="A324" s="1" t="s">
        <v>124</v>
      </c>
      <c r="B324" s="1" t="s">
        <v>125</v>
      </c>
    </row>
    <row r="325" spans="1:2" hidden="1">
      <c r="A325" s="1" t="s">
        <v>126</v>
      </c>
      <c r="B325" s="1" t="s">
        <v>127</v>
      </c>
    </row>
    <row r="326" spans="1:2" hidden="1">
      <c r="A326" s="1" t="s">
        <v>128</v>
      </c>
      <c r="B326" s="1" t="s">
        <v>100</v>
      </c>
    </row>
    <row r="327" spans="1:2" hidden="1">
      <c r="A327" s="1" t="s">
        <v>129</v>
      </c>
      <c r="B327" s="1" t="s">
        <v>130</v>
      </c>
    </row>
    <row r="328" spans="1:2" hidden="1">
      <c r="A328" s="1" t="s">
        <v>131</v>
      </c>
      <c r="B328" s="1" t="s">
        <v>132</v>
      </c>
    </row>
    <row r="329" spans="1:2" hidden="1">
      <c r="A329" s="1" t="s">
        <v>133</v>
      </c>
      <c r="B329" s="1" t="s">
        <v>134</v>
      </c>
    </row>
    <row r="330" spans="1:2" hidden="1">
      <c r="A330" s="1" t="s">
        <v>135</v>
      </c>
      <c r="B330" s="1" t="s">
        <v>136</v>
      </c>
    </row>
    <row r="331" spans="1:2" hidden="1">
      <c r="A331" s="1" t="s">
        <v>137</v>
      </c>
      <c r="B331" s="1" t="s">
        <v>138</v>
      </c>
    </row>
    <row r="332" spans="1:2" hidden="1">
      <c r="A332" s="1" t="s">
        <v>139</v>
      </c>
      <c r="B332" s="1" t="s">
        <v>140</v>
      </c>
    </row>
    <row r="333" spans="1:2" hidden="1">
      <c r="A333" s="1" t="s">
        <v>141</v>
      </c>
      <c r="B333" s="1" t="s">
        <v>142</v>
      </c>
    </row>
    <row r="334" spans="1:2" hidden="1">
      <c r="A334" s="1" t="s">
        <v>143</v>
      </c>
      <c r="B334" s="1" t="s">
        <v>144</v>
      </c>
    </row>
    <row r="335" spans="1:2" hidden="1">
      <c r="A335" s="1" t="s">
        <v>145</v>
      </c>
      <c r="B335" s="1" t="s">
        <v>146</v>
      </c>
    </row>
    <row r="336" spans="1:2" hidden="1">
      <c r="A336" s="1" t="s">
        <v>147</v>
      </c>
      <c r="B336" s="1" t="s">
        <v>148</v>
      </c>
    </row>
    <row r="337" spans="1:2" hidden="1">
      <c r="A337" s="1" t="s">
        <v>149</v>
      </c>
      <c r="B337" s="1" t="s">
        <v>150</v>
      </c>
    </row>
    <row r="338" spans="1:2" hidden="1">
      <c r="A338" s="1" t="s">
        <v>151</v>
      </c>
      <c r="B338" s="1" t="s">
        <v>152</v>
      </c>
    </row>
    <row r="339" spans="1:2" hidden="1">
      <c r="A339" s="1" t="s">
        <v>153</v>
      </c>
      <c r="B339" s="1" t="s">
        <v>154</v>
      </c>
    </row>
    <row r="340" spans="1:2" hidden="1">
      <c r="A340" s="1" t="s">
        <v>155</v>
      </c>
      <c r="B340" s="1" t="s">
        <v>156</v>
      </c>
    </row>
    <row r="341" spans="1:2" hidden="1">
      <c r="A341" s="1" t="s">
        <v>157</v>
      </c>
      <c r="B341" s="1" t="s">
        <v>158</v>
      </c>
    </row>
    <row r="342" spans="1:2" hidden="1">
      <c r="A342" s="1" t="s">
        <v>159</v>
      </c>
      <c r="B342" s="1" t="s">
        <v>160</v>
      </c>
    </row>
    <row r="343" spans="1:2" hidden="1">
      <c r="A343" s="1" t="s">
        <v>161</v>
      </c>
      <c r="B343" s="1" t="s">
        <v>162</v>
      </c>
    </row>
    <row r="344" spans="1:2" hidden="1">
      <c r="A344" s="1" t="s">
        <v>163</v>
      </c>
      <c r="B344" s="1" t="s">
        <v>164</v>
      </c>
    </row>
    <row r="345" spans="1:2" hidden="1">
      <c r="A345" s="1" t="s">
        <v>165</v>
      </c>
      <c r="B345" s="1" t="s">
        <v>166</v>
      </c>
    </row>
    <row r="346" spans="1:2" hidden="1">
      <c r="A346" s="1" t="s">
        <v>167</v>
      </c>
      <c r="B346" s="1" t="s">
        <v>168</v>
      </c>
    </row>
    <row r="347" spans="1:2" hidden="1">
      <c r="A347" s="1" t="s">
        <v>169</v>
      </c>
      <c r="B347" s="1" t="s">
        <v>170</v>
      </c>
    </row>
    <row r="348" spans="1:2" hidden="1">
      <c r="A348" s="1" t="s">
        <v>171</v>
      </c>
      <c r="B348" s="1" t="s">
        <v>172</v>
      </c>
    </row>
    <row r="349" spans="1:2" hidden="1">
      <c r="A349" s="1" t="s">
        <v>173</v>
      </c>
      <c r="B349" s="1" t="s">
        <v>174</v>
      </c>
    </row>
    <row r="350" spans="1:2" hidden="1">
      <c r="A350" s="1" t="s">
        <v>175</v>
      </c>
      <c r="B350" s="1" t="s">
        <v>176</v>
      </c>
    </row>
    <row r="351" spans="1:2" hidden="1">
      <c r="A351" s="1" t="s">
        <v>177</v>
      </c>
      <c r="B351" s="1" t="s">
        <v>178</v>
      </c>
    </row>
    <row r="352" spans="1:2" hidden="1">
      <c r="A352" s="1" t="s">
        <v>179</v>
      </c>
      <c r="B352" s="1" t="s">
        <v>180</v>
      </c>
    </row>
    <row r="353" spans="1:2" hidden="1">
      <c r="A353" s="1" t="s">
        <v>181</v>
      </c>
      <c r="B353" s="1" t="s">
        <v>182</v>
      </c>
    </row>
    <row r="354" spans="1:2" hidden="1">
      <c r="A354" s="1" t="s">
        <v>183</v>
      </c>
      <c r="B354" s="1" t="s">
        <v>184</v>
      </c>
    </row>
    <row r="355" spans="1:2" hidden="1">
      <c r="A355" s="1" t="s">
        <v>185</v>
      </c>
      <c r="B355" s="1" t="s">
        <v>186</v>
      </c>
    </row>
    <row r="356" spans="1:2" hidden="1">
      <c r="A356" s="1" t="s">
        <v>187</v>
      </c>
      <c r="B356" s="1" t="s">
        <v>188</v>
      </c>
    </row>
    <row r="357" spans="1:2" hidden="1">
      <c r="A357" s="1" t="s">
        <v>189</v>
      </c>
      <c r="B357" s="1" t="s">
        <v>190</v>
      </c>
    </row>
    <row r="358" spans="1:2" hidden="1">
      <c r="A358" s="1" t="s">
        <v>191</v>
      </c>
      <c r="B358" s="1" t="s">
        <v>192</v>
      </c>
    </row>
    <row r="359" spans="1:2" hidden="1">
      <c r="A359" s="1" t="s">
        <v>193</v>
      </c>
      <c r="B359" s="1" t="s">
        <v>194</v>
      </c>
    </row>
    <row r="360" spans="1:2" hidden="1">
      <c r="A360" s="1" t="s">
        <v>195</v>
      </c>
      <c r="B360" s="1" t="s">
        <v>196</v>
      </c>
    </row>
    <row r="361" spans="1:2" hidden="1">
      <c r="A361" s="1" t="s">
        <v>197</v>
      </c>
      <c r="B361" s="1" t="s">
        <v>198</v>
      </c>
    </row>
    <row r="362" spans="1:2" hidden="1">
      <c r="A362" s="1" t="s">
        <v>199</v>
      </c>
      <c r="B362" s="1" t="s">
        <v>200</v>
      </c>
    </row>
    <row r="363" spans="1:2" hidden="1">
      <c r="A363" s="1" t="s">
        <v>201</v>
      </c>
      <c r="B363" s="1" t="s">
        <v>202</v>
      </c>
    </row>
    <row r="364" spans="1:2" hidden="1">
      <c r="A364" s="1" t="s">
        <v>203</v>
      </c>
      <c r="B364" s="1" t="s">
        <v>204</v>
      </c>
    </row>
    <row r="365" spans="1:2" hidden="1">
      <c r="A365" s="1" t="s">
        <v>205</v>
      </c>
      <c r="B365" s="1" t="s">
        <v>206</v>
      </c>
    </row>
    <row r="366" spans="1:2" hidden="1">
      <c r="A366" s="1" t="s">
        <v>207</v>
      </c>
      <c r="B366" s="1" t="s">
        <v>208</v>
      </c>
    </row>
    <row r="367" spans="1:2" hidden="1">
      <c r="A367" s="1" t="s">
        <v>209</v>
      </c>
      <c r="B367" s="1" t="s">
        <v>210</v>
      </c>
    </row>
    <row r="368" spans="1:2" hidden="1">
      <c r="A368" s="1" t="s">
        <v>211</v>
      </c>
      <c r="B368" s="1" t="s">
        <v>212</v>
      </c>
    </row>
    <row r="369" spans="1:2" hidden="1">
      <c r="A369" s="1" t="s">
        <v>213</v>
      </c>
      <c r="B369" s="1" t="s">
        <v>214</v>
      </c>
    </row>
    <row r="370" spans="1:2" hidden="1">
      <c r="A370" s="1" t="s">
        <v>215</v>
      </c>
      <c r="B370" s="1" t="s">
        <v>216</v>
      </c>
    </row>
    <row r="371" spans="1:2" hidden="1">
      <c r="A371" s="1" t="s">
        <v>217</v>
      </c>
      <c r="B371" s="1" t="s">
        <v>218</v>
      </c>
    </row>
    <row r="372" spans="1:2" hidden="1">
      <c r="A372" s="1" t="s">
        <v>219</v>
      </c>
      <c r="B372" s="1" t="s">
        <v>220</v>
      </c>
    </row>
    <row r="373" spans="1:2" hidden="1">
      <c r="A373" s="1" t="s">
        <v>221</v>
      </c>
      <c r="B373" s="1" t="s">
        <v>222</v>
      </c>
    </row>
    <row r="374" spans="1:2" hidden="1">
      <c r="A374" s="1" t="s">
        <v>223</v>
      </c>
      <c r="B374" s="1" t="s">
        <v>224</v>
      </c>
    </row>
    <row r="375" spans="1:2" hidden="1">
      <c r="A375" s="1" t="s">
        <v>225</v>
      </c>
      <c r="B375" s="1" t="s">
        <v>226</v>
      </c>
    </row>
    <row r="376" spans="1:2" hidden="1">
      <c r="A376" s="1" t="s">
        <v>227</v>
      </c>
      <c r="B376" s="1" t="s">
        <v>228</v>
      </c>
    </row>
    <row r="377" spans="1:2" hidden="1">
      <c r="A377" s="1" t="s">
        <v>229</v>
      </c>
      <c r="B377" s="1" t="s">
        <v>230</v>
      </c>
    </row>
    <row r="378" spans="1:2" hidden="1">
      <c r="A378" s="1" t="s">
        <v>231</v>
      </c>
      <c r="B378" s="1" t="s">
        <v>232</v>
      </c>
    </row>
    <row r="379" spans="1:2" hidden="1">
      <c r="A379" s="1" t="s">
        <v>233</v>
      </c>
      <c r="B379" s="1" t="s">
        <v>234</v>
      </c>
    </row>
    <row r="380" spans="1:2" hidden="1">
      <c r="A380" s="1" t="s">
        <v>235</v>
      </c>
      <c r="B380" s="1" t="s">
        <v>236</v>
      </c>
    </row>
    <row r="381" spans="1:2" hidden="1">
      <c r="A381" s="1" t="s">
        <v>237</v>
      </c>
      <c r="B381" s="1" t="s">
        <v>238</v>
      </c>
    </row>
    <row r="382" spans="1:2" hidden="1">
      <c r="A382" s="1" t="s">
        <v>239</v>
      </c>
      <c r="B382" s="1" t="s">
        <v>240</v>
      </c>
    </row>
    <row r="383" spans="1:2" hidden="1">
      <c r="A383" s="1" t="s">
        <v>241</v>
      </c>
      <c r="B383" s="1" t="s">
        <v>242</v>
      </c>
    </row>
    <row r="384" spans="1:2" hidden="1">
      <c r="A384" s="1" t="s">
        <v>243</v>
      </c>
      <c r="B384" s="1" t="s">
        <v>244</v>
      </c>
    </row>
    <row r="385" spans="1:2" hidden="1">
      <c r="A385" s="1" t="s">
        <v>245</v>
      </c>
      <c r="B385" s="1" t="s">
        <v>246</v>
      </c>
    </row>
    <row r="386" spans="1:2" hidden="1">
      <c r="A386" s="1" t="s">
        <v>247</v>
      </c>
      <c r="B386" s="1" t="s">
        <v>248</v>
      </c>
    </row>
    <row r="387" spans="1:2" hidden="1">
      <c r="A387" s="1" t="s">
        <v>249</v>
      </c>
      <c r="B387" s="1" t="s">
        <v>250</v>
      </c>
    </row>
    <row r="388" spans="1:2" hidden="1">
      <c r="A388" s="1" t="s">
        <v>251</v>
      </c>
      <c r="B388" s="1" t="s">
        <v>252</v>
      </c>
    </row>
    <row r="389" spans="1:2" hidden="1">
      <c r="A389" s="1" t="s">
        <v>253</v>
      </c>
      <c r="B389" s="1" t="s">
        <v>254</v>
      </c>
    </row>
    <row r="390" spans="1:2" hidden="1">
      <c r="A390" s="1" t="s">
        <v>255</v>
      </c>
      <c r="B390" s="1" t="s">
        <v>256</v>
      </c>
    </row>
    <row r="391" spans="1:2" hidden="1">
      <c r="A391" s="1" t="s">
        <v>257</v>
      </c>
      <c r="B391" s="1" t="s">
        <v>258</v>
      </c>
    </row>
    <row r="392" spans="1:2" hidden="1">
      <c r="A392" s="1" t="s">
        <v>259</v>
      </c>
      <c r="B392" s="1" t="s">
        <v>260</v>
      </c>
    </row>
    <row r="393" spans="1:2" hidden="1">
      <c r="A393" s="1" t="s">
        <v>261</v>
      </c>
      <c r="B393" s="1" t="s">
        <v>262</v>
      </c>
    </row>
    <row r="394" spans="1:2" hidden="1">
      <c r="A394" s="1" t="s">
        <v>263</v>
      </c>
      <c r="B394" s="1" t="s">
        <v>264</v>
      </c>
    </row>
    <row r="395" spans="1:2" hidden="1">
      <c r="A395" s="1" t="s">
        <v>265</v>
      </c>
      <c r="B395" s="1" t="s">
        <v>266</v>
      </c>
    </row>
    <row r="396" spans="1:2" hidden="1">
      <c r="A396" s="1" t="s">
        <v>267</v>
      </c>
      <c r="B396" s="1" t="s">
        <v>268</v>
      </c>
    </row>
    <row r="397" spans="1:2" hidden="1">
      <c r="A397" s="1" t="s">
        <v>269</v>
      </c>
      <c r="B397" s="1" t="s">
        <v>270</v>
      </c>
    </row>
    <row r="398" spans="1:2" hidden="1">
      <c r="A398" s="1" t="s">
        <v>271</v>
      </c>
      <c r="B398" s="1" t="s">
        <v>272</v>
      </c>
    </row>
    <row r="399" spans="1:2" hidden="1">
      <c r="A399" s="1" t="s">
        <v>273</v>
      </c>
      <c r="B399" s="1" t="s">
        <v>274</v>
      </c>
    </row>
    <row r="400" spans="1:2" hidden="1">
      <c r="A400" s="1" t="s">
        <v>275</v>
      </c>
      <c r="B400" s="1" t="s">
        <v>276</v>
      </c>
    </row>
    <row r="401" spans="1:5" hidden="1">
      <c r="A401" s="1" t="s">
        <v>277</v>
      </c>
      <c r="B401" s="1" t="s">
        <v>278</v>
      </c>
    </row>
    <row r="402" spans="1:5" hidden="1">
      <c r="A402" s="1" t="s">
        <v>279</v>
      </c>
      <c r="B402" s="1" t="s">
        <v>280</v>
      </c>
    </row>
    <row r="403" spans="1:5" hidden="1">
      <c r="A403" s="1" t="s">
        <v>281</v>
      </c>
      <c r="B403" s="1" t="s">
        <v>282</v>
      </c>
    </row>
    <row r="404" spans="1:5" hidden="1">
      <c r="A404" s="1" t="s">
        <v>283</v>
      </c>
      <c r="B404" s="1" t="s">
        <v>284</v>
      </c>
    </row>
    <row r="405" spans="1:5" hidden="1">
      <c r="A405" s="1" t="s">
        <v>285</v>
      </c>
      <c r="B405" s="1" t="s">
        <v>286</v>
      </c>
    </row>
    <row r="406" spans="1:5" hidden="1">
      <c r="A406" s="1" t="s">
        <v>287</v>
      </c>
      <c r="B406" s="1" t="s">
        <v>288</v>
      </c>
    </row>
    <row r="407" spans="1:5" hidden="1">
      <c r="A407" s="1" t="s">
        <v>289</v>
      </c>
      <c r="B407" s="1" t="s">
        <v>290</v>
      </c>
    </row>
    <row r="408" spans="1:5" hidden="1"/>
    <row r="409" spans="1:5" hidden="1"/>
    <row r="410" spans="1:5" hidden="1"/>
    <row r="411" spans="1:5" hidden="1">
      <c r="C411" s="1" t="s">
        <v>291</v>
      </c>
      <c r="D411" s="1" t="s">
        <v>292</v>
      </c>
      <c r="E411" s="1" t="s">
        <v>293</v>
      </c>
    </row>
    <row r="412" spans="1:5" hidden="1">
      <c r="C412" s="1" t="s">
        <v>306</v>
      </c>
      <c r="D412" s="1" t="s">
        <v>294</v>
      </c>
      <c r="E412" s="1" t="s">
        <v>295</v>
      </c>
    </row>
    <row r="413" spans="1:5" hidden="1">
      <c r="C413" s="1" t="s">
        <v>305</v>
      </c>
      <c r="E413" s="1" t="s">
        <v>296</v>
      </c>
    </row>
    <row r="414" spans="1:5" hidden="1">
      <c r="E414" s="1" t="s">
        <v>297</v>
      </c>
    </row>
    <row r="415" spans="1:5" hidden="1"/>
    <row r="416" spans="1:5" hidden="1"/>
    <row r="417" spans="3:3" hidden="1"/>
    <row r="418" spans="3:3" hidden="1"/>
    <row r="419" spans="3:3" hidden="1"/>
    <row r="420" spans="3:3" hidden="1">
      <c r="C420" s="1" t="s">
        <v>316</v>
      </c>
    </row>
    <row r="421" spans="3:3" hidden="1">
      <c r="C421" s="1" t="s">
        <v>317</v>
      </c>
    </row>
    <row r="422" spans="3:3" hidden="1">
      <c r="C422" s="1" t="s">
        <v>318</v>
      </c>
    </row>
    <row r="423" spans="3:3" hidden="1"/>
    <row r="424" spans="3:3" hidden="1"/>
    <row r="425" spans="3:3" hidden="1"/>
    <row r="426" spans="3:3" hidden="1"/>
    <row r="427" spans="3:3" hidden="1"/>
    <row r="428" spans="3:3" hidden="1"/>
    <row r="429" spans="3:3" hidden="1"/>
    <row r="430" spans="3:3" hidden="1"/>
    <row r="431" spans="3:3" hidden="1"/>
    <row r="432" spans="3:3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</sheetData>
  <sheetProtection formatCells="0" formatColumns="0" formatRows="0" selectLockedCells="1" autoFilter="0"/>
  <protectedRanges>
    <protectedRange sqref="Q41 G39 O39 F57 O42:O43 G43 Q72 G70 O70 F88 O73:O74 G74 Q103 G101 O101 F119 O104:O105 G105 Q132 G130 O130 F148 O133:O134 G134 Q190 G188 O188 F206 O191:O192 G192 Q161 G159 O159 F177 O162:O163 G163" name="FIN"/>
    <protectedRange sqref="D8:W12" name="FIN_1"/>
    <protectedRange sqref="D16:W19" name="FIN_2"/>
    <protectedRange sqref="A22 A24 A26" name="FIN_3"/>
    <protectedRange sqref="C36 C67 C98 C127 C185 C156" name="FIN_4"/>
    <protectedRange sqref="K38 K69 K100 K129 K187 K158" name="FIN_5"/>
    <protectedRange sqref="I47:T48 I52:T53 I78:T79 I83:T84 I138:T139 I143:T144 I196:T197 I201:T202 I167:T168 I109:T110 I172:T173 I114:T115" name="FIN_6"/>
    <protectedRange sqref="D47:E48 D138:E139 D109:E110 D196:E197 D78:E79 D167:E168" name="FIN_7"/>
    <protectedRange sqref="D52:E53 D83:E84 D114:E115 D143:E144 D201:E202 D172:E173" name="FIN_8"/>
  </protectedRanges>
  <dataConsolidate/>
  <mergeCells count="433">
    <mergeCell ref="A175:V175"/>
    <mergeCell ref="A177:E177"/>
    <mergeCell ref="F177:W177"/>
    <mergeCell ref="A222:A225"/>
    <mergeCell ref="A226:A227"/>
    <mergeCell ref="B222:B223"/>
    <mergeCell ref="C222:D223"/>
    <mergeCell ref="B224:B225"/>
    <mergeCell ref="C224:D225"/>
    <mergeCell ref="E222:E223"/>
    <mergeCell ref="E224:E225"/>
    <mergeCell ref="B226:B227"/>
    <mergeCell ref="C226:D227"/>
    <mergeCell ref="E226:E227"/>
    <mergeCell ref="F222:H222"/>
    <mergeCell ref="F224:H224"/>
    <mergeCell ref="F226:H226"/>
    <mergeCell ref="W222:W223"/>
    <mergeCell ref="W224:W225"/>
    <mergeCell ref="W226:W227"/>
    <mergeCell ref="A187:B187"/>
    <mergeCell ref="E187:F187"/>
    <mergeCell ref="G187:J187"/>
    <mergeCell ref="M187:P187"/>
    <mergeCell ref="A169:W169"/>
    <mergeCell ref="A170:B171"/>
    <mergeCell ref="C170:D171"/>
    <mergeCell ref="E170:E171"/>
    <mergeCell ref="F170:T170"/>
    <mergeCell ref="V170:V171"/>
    <mergeCell ref="W170:W171"/>
    <mergeCell ref="F171:H171"/>
    <mergeCell ref="A172:B172"/>
    <mergeCell ref="C172:D172"/>
    <mergeCell ref="F172:H172"/>
    <mergeCell ref="W172:W173"/>
    <mergeCell ref="A173:B173"/>
    <mergeCell ref="C173:D173"/>
    <mergeCell ref="F173:H173"/>
    <mergeCell ref="A164:W164"/>
    <mergeCell ref="A165:B166"/>
    <mergeCell ref="C165:D166"/>
    <mergeCell ref="E165:E166"/>
    <mergeCell ref="F165:T165"/>
    <mergeCell ref="V165:V166"/>
    <mergeCell ref="W165:W166"/>
    <mergeCell ref="F166:H166"/>
    <mergeCell ref="A167:B167"/>
    <mergeCell ref="C167:D167"/>
    <mergeCell ref="F167:H167"/>
    <mergeCell ref="W167:W168"/>
    <mergeCell ref="A168:B168"/>
    <mergeCell ref="C168:D168"/>
    <mergeCell ref="F168:H168"/>
    <mergeCell ref="E158:F158"/>
    <mergeCell ref="G158:J158"/>
    <mergeCell ref="M158:P158"/>
    <mergeCell ref="Q158:W158"/>
    <mergeCell ref="C160:F160"/>
    <mergeCell ref="O160:V160"/>
    <mergeCell ref="E161:F161"/>
    <mergeCell ref="O161:V161"/>
    <mergeCell ref="E162:F16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8:W28"/>
    <mergeCell ref="A30:B30"/>
    <mergeCell ref="C30:W30"/>
    <mergeCell ref="A18:C18"/>
    <mergeCell ref="D18:W18"/>
    <mergeCell ref="A19:C19"/>
    <mergeCell ref="D19:W19"/>
    <mergeCell ref="A21:W21"/>
    <mergeCell ref="A22:W22"/>
    <mergeCell ref="A38:B38"/>
    <mergeCell ref="E38:F38"/>
    <mergeCell ref="G38:J38"/>
    <mergeCell ref="M38:P38"/>
    <mergeCell ref="Q38:W38"/>
    <mergeCell ref="C40:F40"/>
    <mergeCell ref="O40:V40"/>
    <mergeCell ref="A32:W32"/>
    <mergeCell ref="A34:B34"/>
    <mergeCell ref="C34:W34"/>
    <mergeCell ref="A36:B36"/>
    <mergeCell ref="E36:F36"/>
    <mergeCell ref="G36:J36"/>
    <mergeCell ref="M36:P36"/>
    <mergeCell ref="Q36:W36"/>
    <mergeCell ref="E41:F41"/>
    <mergeCell ref="O41:V41"/>
    <mergeCell ref="E42:F42"/>
    <mergeCell ref="A44:W44"/>
    <mergeCell ref="A45:B46"/>
    <mergeCell ref="C45:D46"/>
    <mergeCell ref="E45:E46"/>
    <mergeCell ref="F45:T45"/>
    <mergeCell ref="V45:V46"/>
    <mergeCell ref="W45:W46"/>
    <mergeCell ref="A49:W49"/>
    <mergeCell ref="A50:B51"/>
    <mergeCell ref="C50:D51"/>
    <mergeCell ref="E50:E51"/>
    <mergeCell ref="F50:T50"/>
    <mergeCell ref="V50:V51"/>
    <mergeCell ref="W50:W51"/>
    <mergeCell ref="F51:H51"/>
    <mergeCell ref="F46:H46"/>
    <mergeCell ref="A47:B47"/>
    <mergeCell ref="C47:D47"/>
    <mergeCell ref="F47:H47"/>
    <mergeCell ref="W47:W48"/>
    <mergeCell ref="A48:B48"/>
    <mergeCell ref="C48:D48"/>
    <mergeCell ref="F48:H48"/>
    <mergeCell ref="A55:V55"/>
    <mergeCell ref="A57:E57"/>
    <mergeCell ref="F57:W57"/>
    <mergeCell ref="A59:W59"/>
    <mergeCell ref="A61:B61"/>
    <mergeCell ref="C61:W61"/>
    <mergeCell ref="A52:B52"/>
    <mergeCell ref="C52:D52"/>
    <mergeCell ref="F52:H52"/>
    <mergeCell ref="W52:W53"/>
    <mergeCell ref="A53:B53"/>
    <mergeCell ref="C53:D53"/>
    <mergeCell ref="F53:H53"/>
    <mergeCell ref="A69:B69"/>
    <mergeCell ref="E69:F69"/>
    <mergeCell ref="G69:J69"/>
    <mergeCell ref="M69:P69"/>
    <mergeCell ref="Q69:W69"/>
    <mergeCell ref="C71:F71"/>
    <mergeCell ref="O71:V71"/>
    <mergeCell ref="A63:W63"/>
    <mergeCell ref="A65:B65"/>
    <mergeCell ref="C65:W65"/>
    <mergeCell ref="A67:B67"/>
    <mergeCell ref="E67:F67"/>
    <mergeCell ref="G67:J67"/>
    <mergeCell ref="M67:P67"/>
    <mergeCell ref="Q67:W67"/>
    <mergeCell ref="E72:F72"/>
    <mergeCell ref="O72:V72"/>
    <mergeCell ref="E73:F73"/>
    <mergeCell ref="A75:W75"/>
    <mergeCell ref="A76:B77"/>
    <mergeCell ref="C76:D77"/>
    <mergeCell ref="E76:E77"/>
    <mergeCell ref="F76:T76"/>
    <mergeCell ref="V76:V77"/>
    <mergeCell ref="W76:W77"/>
    <mergeCell ref="A80:W80"/>
    <mergeCell ref="A81:B82"/>
    <mergeCell ref="C81:D82"/>
    <mergeCell ref="E81:E82"/>
    <mergeCell ref="F81:T81"/>
    <mergeCell ref="V81:V82"/>
    <mergeCell ref="W81:W82"/>
    <mergeCell ref="F82:H82"/>
    <mergeCell ref="F77:H77"/>
    <mergeCell ref="A78:B78"/>
    <mergeCell ref="C78:D78"/>
    <mergeCell ref="F78:H78"/>
    <mergeCell ref="W78:W79"/>
    <mergeCell ref="A79:B79"/>
    <mergeCell ref="C79:D79"/>
    <mergeCell ref="F79:H79"/>
    <mergeCell ref="A86:V86"/>
    <mergeCell ref="A88:E88"/>
    <mergeCell ref="F88:W88"/>
    <mergeCell ref="A89:W89"/>
    <mergeCell ref="A90:W90"/>
    <mergeCell ref="A92:B92"/>
    <mergeCell ref="C92:W92"/>
    <mergeCell ref="A83:B83"/>
    <mergeCell ref="C83:D83"/>
    <mergeCell ref="F83:H83"/>
    <mergeCell ref="W83:W84"/>
    <mergeCell ref="A84:B84"/>
    <mergeCell ref="C84:D84"/>
    <mergeCell ref="F84:H84"/>
    <mergeCell ref="A100:B100"/>
    <mergeCell ref="E100:F100"/>
    <mergeCell ref="G100:J100"/>
    <mergeCell ref="M100:P100"/>
    <mergeCell ref="Q100:W100"/>
    <mergeCell ref="C102:F102"/>
    <mergeCell ref="O102:V102"/>
    <mergeCell ref="A94:W94"/>
    <mergeCell ref="A96:B96"/>
    <mergeCell ref="C96:W96"/>
    <mergeCell ref="A98:B98"/>
    <mergeCell ref="E98:F98"/>
    <mergeCell ref="G98:J98"/>
    <mergeCell ref="M98:P98"/>
    <mergeCell ref="Q98:W98"/>
    <mergeCell ref="E103:F103"/>
    <mergeCell ref="O103:V103"/>
    <mergeCell ref="E104:F104"/>
    <mergeCell ref="A106:W106"/>
    <mergeCell ref="A107:B108"/>
    <mergeCell ref="C107:D108"/>
    <mergeCell ref="E107:E108"/>
    <mergeCell ref="F107:T107"/>
    <mergeCell ref="V107:V108"/>
    <mergeCell ref="W107:W108"/>
    <mergeCell ref="A111:W111"/>
    <mergeCell ref="A112:B113"/>
    <mergeCell ref="C112:D113"/>
    <mergeCell ref="E112:E113"/>
    <mergeCell ref="F112:T112"/>
    <mergeCell ref="V112:V113"/>
    <mergeCell ref="W112:W113"/>
    <mergeCell ref="F113:H113"/>
    <mergeCell ref="F108:H108"/>
    <mergeCell ref="A109:B109"/>
    <mergeCell ref="C109:D109"/>
    <mergeCell ref="F109:H109"/>
    <mergeCell ref="W109:W110"/>
    <mergeCell ref="A110:B110"/>
    <mergeCell ref="C110:D110"/>
    <mergeCell ref="F110:H110"/>
    <mergeCell ref="A117:V117"/>
    <mergeCell ref="A119:E119"/>
    <mergeCell ref="F119:W119"/>
    <mergeCell ref="A121:B121"/>
    <mergeCell ref="C121:W121"/>
    <mergeCell ref="A123:W123"/>
    <mergeCell ref="A114:B114"/>
    <mergeCell ref="C114:D114"/>
    <mergeCell ref="F114:H114"/>
    <mergeCell ref="W114:W115"/>
    <mergeCell ref="A115:B115"/>
    <mergeCell ref="C115:D115"/>
    <mergeCell ref="F115:H115"/>
    <mergeCell ref="A129:B129"/>
    <mergeCell ref="E129:F129"/>
    <mergeCell ref="G129:J129"/>
    <mergeCell ref="M129:P129"/>
    <mergeCell ref="Q129:W129"/>
    <mergeCell ref="C131:F131"/>
    <mergeCell ref="O131:V131"/>
    <mergeCell ref="A125:B125"/>
    <mergeCell ref="C125:W125"/>
    <mergeCell ref="A127:B127"/>
    <mergeCell ref="E127:F127"/>
    <mergeCell ref="G127:J127"/>
    <mergeCell ref="M127:P127"/>
    <mergeCell ref="Q127:W127"/>
    <mergeCell ref="E132:F132"/>
    <mergeCell ref="O132:V132"/>
    <mergeCell ref="E133:F133"/>
    <mergeCell ref="A135:W135"/>
    <mergeCell ref="A136:B137"/>
    <mergeCell ref="C136:D137"/>
    <mergeCell ref="E136:E137"/>
    <mergeCell ref="F136:T136"/>
    <mergeCell ref="V136:V137"/>
    <mergeCell ref="W136:W137"/>
    <mergeCell ref="A140:W140"/>
    <mergeCell ref="A141:B142"/>
    <mergeCell ref="C141:D142"/>
    <mergeCell ref="E141:E142"/>
    <mergeCell ref="F141:T141"/>
    <mergeCell ref="V141:V142"/>
    <mergeCell ref="W141:W142"/>
    <mergeCell ref="F142:H142"/>
    <mergeCell ref="F137:H137"/>
    <mergeCell ref="A138:B138"/>
    <mergeCell ref="C138:D138"/>
    <mergeCell ref="F138:H138"/>
    <mergeCell ref="W138:W139"/>
    <mergeCell ref="A139:B139"/>
    <mergeCell ref="C139:D139"/>
    <mergeCell ref="F139:H139"/>
    <mergeCell ref="A146:V146"/>
    <mergeCell ref="A148:E148"/>
    <mergeCell ref="F148:W148"/>
    <mergeCell ref="A179:B179"/>
    <mergeCell ref="C179:W179"/>
    <mergeCell ref="A181:W181"/>
    <mergeCell ref="A143:B143"/>
    <mergeCell ref="C143:D143"/>
    <mergeCell ref="F143:H143"/>
    <mergeCell ref="W143:W144"/>
    <mergeCell ref="A144:B144"/>
    <mergeCell ref="C144:D144"/>
    <mergeCell ref="F144:H144"/>
    <mergeCell ref="A150:B150"/>
    <mergeCell ref="C150:W150"/>
    <mergeCell ref="A152:W152"/>
    <mergeCell ref="A154:B154"/>
    <mergeCell ref="C154:W154"/>
    <mergeCell ref="A156:B156"/>
    <mergeCell ref="E156:F156"/>
    <mergeCell ref="G156:J156"/>
    <mergeCell ref="M156:P156"/>
    <mergeCell ref="Q156:W156"/>
    <mergeCell ref="A158:B158"/>
    <mergeCell ref="Q187:W187"/>
    <mergeCell ref="C189:F189"/>
    <mergeCell ref="O189:V189"/>
    <mergeCell ref="A183:B183"/>
    <mergeCell ref="C183:W183"/>
    <mergeCell ref="A185:B185"/>
    <mergeCell ref="E185:F185"/>
    <mergeCell ref="G185:J185"/>
    <mergeCell ref="M185:P185"/>
    <mergeCell ref="Q185:W185"/>
    <mergeCell ref="E190:F190"/>
    <mergeCell ref="O190:V190"/>
    <mergeCell ref="E191:F191"/>
    <mergeCell ref="A193:W193"/>
    <mergeCell ref="A194:B195"/>
    <mergeCell ref="C194:D195"/>
    <mergeCell ref="E194:E195"/>
    <mergeCell ref="F194:T194"/>
    <mergeCell ref="V194:V195"/>
    <mergeCell ref="W194:W195"/>
    <mergeCell ref="A198:W198"/>
    <mergeCell ref="A199:B200"/>
    <mergeCell ref="C199:D200"/>
    <mergeCell ref="E199:E200"/>
    <mergeCell ref="F199:T199"/>
    <mergeCell ref="V199:V200"/>
    <mergeCell ref="W199:W200"/>
    <mergeCell ref="F200:H200"/>
    <mergeCell ref="F195:H195"/>
    <mergeCell ref="A196:B196"/>
    <mergeCell ref="C196:D196"/>
    <mergeCell ref="F196:H196"/>
    <mergeCell ref="W196:W197"/>
    <mergeCell ref="A197:B197"/>
    <mergeCell ref="C197:D197"/>
    <mergeCell ref="F197:H197"/>
    <mergeCell ref="A204:V204"/>
    <mergeCell ref="A206:E206"/>
    <mergeCell ref="F206:W206"/>
    <mergeCell ref="A201:B201"/>
    <mergeCell ref="C201:D201"/>
    <mergeCell ref="F201:H201"/>
    <mergeCell ref="W201:W202"/>
    <mergeCell ref="A202:B202"/>
    <mergeCell ref="C202:D202"/>
    <mergeCell ref="F202:H202"/>
    <mergeCell ref="A214:A221"/>
    <mergeCell ref="A212:A213"/>
    <mergeCell ref="B212:B213"/>
    <mergeCell ref="C212:D213"/>
    <mergeCell ref="E212:E213"/>
    <mergeCell ref="F212:H212"/>
    <mergeCell ref="A208:W208"/>
    <mergeCell ref="A210:A211"/>
    <mergeCell ref="B210:D211"/>
    <mergeCell ref="E210:E211"/>
    <mergeCell ref="F210:T210"/>
    <mergeCell ref="V210:V211"/>
    <mergeCell ref="W210:W211"/>
    <mergeCell ref="W212:W213"/>
    <mergeCell ref="F213:H213"/>
    <mergeCell ref="F211:H211"/>
    <mergeCell ref="B214:B215"/>
    <mergeCell ref="C214:D215"/>
    <mergeCell ref="E214:E215"/>
    <mergeCell ref="F214:H214"/>
    <mergeCell ref="W214:W215"/>
    <mergeCell ref="F215:H215"/>
    <mergeCell ref="B216:B217"/>
    <mergeCell ref="C216:D217"/>
    <mergeCell ref="E216:E217"/>
    <mergeCell ref="F216:H216"/>
    <mergeCell ref="W216:W217"/>
    <mergeCell ref="F217:H217"/>
    <mergeCell ref="B218:B219"/>
    <mergeCell ref="C218:D219"/>
    <mergeCell ref="E218:E219"/>
    <mergeCell ref="F218:H218"/>
    <mergeCell ref="W218:W219"/>
    <mergeCell ref="F219:H219"/>
    <mergeCell ref="B220:B221"/>
    <mergeCell ref="C220:D221"/>
    <mergeCell ref="E220:E221"/>
    <mergeCell ref="F220:H220"/>
    <mergeCell ref="W220:W221"/>
    <mergeCell ref="F221:H221"/>
    <mergeCell ref="F227:H227"/>
    <mergeCell ref="F223:H223"/>
    <mergeCell ref="F225:H225"/>
    <mergeCell ref="A235:D235"/>
    <mergeCell ref="F235:O235"/>
    <mergeCell ref="Q235:W235"/>
    <mergeCell ref="A230:D230"/>
    <mergeCell ref="F230:O230"/>
    <mergeCell ref="Q230:W230"/>
    <mergeCell ref="A231:D231"/>
    <mergeCell ref="F231:O231"/>
    <mergeCell ref="Q231:W231"/>
    <mergeCell ref="A233:D233"/>
    <mergeCell ref="F233:O233"/>
    <mergeCell ref="Q233:W233"/>
    <mergeCell ref="A234:D234"/>
    <mergeCell ref="F234:O234"/>
    <mergeCell ref="Q234:W234"/>
  </mergeCells>
  <conditionalFormatting sqref="Y47:Y48">
    <cfRule type="cellIs" dxfId="35" priority="90" operator="equal">
      <formula>"Incorrecto existen números que no son fijos"</formula>
    </cfRule>
  </conditionalFormatting>
  <conditionalFormatting sqref="Y52:Y53">
    <cfRule type="cellIs" dxfId="34" priority="89" operator="equal">
      <formula>"Incorrecto existen números que no son fijos"</formula>
    </cfRule>
  </conditionalFormatting>
  <conditionalFormatting sqref="Y83:Y84">
    <cfRule type="cellIs" dxfId="33" priority="83" operator="equal">
      <formula>"Incorrecto existen números que no son fijos"</formula>
    </cfRule>
  </conditionalFormatting>
  <conditionalFormatting sqref="Y78:Y79">
    <cfRule type="cellIs" dxfId="32" priority="84" operator="equal">
      <formula>"Incorrecto existen números que no son fijos"</formula>
    </cfRule>
  </conditionalFormatting>
  <conditionalFormatting sqref="Y109:Y110">
    <cfRule type="cellIs" dxfId="31" priority="78" operator="equal">
      <formula>"Incorrecto existen números que no son fijos"</formula>
    </cfRule>
  </conditionalFormatting>
  <conditionalFormatting sqref="Y114:Y115">
    <cfRule type="cellIs" dxfId="30" priority="77" operator="equal">
      <formula>"Incorrecto existen números que no son fijos"</formula>
    </cfRule>
  </conditionalFormatting>
  <conditionalFormatting sqref="Y138:Y139">
    <cfRule type="cellIs" dxfId="29" priority="72" operator="equal">
      <formula>"Incorrecto existen números que no son fijos"</formula>
    </cfRule>
  </conditionalFormatting>
  <conditionalFormatting sqref="Y143:Y144">
    <cfRule type="cellIs" dxfId="28" priority="71" operator="equal">
      <formula>"Incorrecto existen números que no son fijos"</formula>
    </cfRule>
  </conditionalFormatting>
  <conditionalFormatting sqref="Y196:Y197">
    <cfRule type="cellIs" dxfId="27" priority="66" operator="equal">
      <formula>"Incorrecto existen números que no son fijos"</formula>
    </cfRule>
  </conditionalFormatting>
  <conditionalFormatting sqref="Y201:Y202">
    <cfRule type="cellIs" dxfId="26" priority="65" operator="equal">
      <formula>"Incorrecto existen números que no son fijos"</formula>
    </cfRule>
  </conditionalFormatting>
  <conditionalFormatting sqref="W47">
    <cfRule type="cellIs" dxfId="25" priority="35" operator="equal">
      <formula>"Favor de indicar el tipo de fórmula"</formula>
    </cfRule>
    <cfRule type="cellIs" dxfId="24" priority="36" operator="equal">
      <formula>"Favor de proporcionar valores al calendario de las 2 variables en lo programado"</formula>
    </cfRule>
  </conditionalFormatting>
  <conditionalFormatting sqref="W52">
    <cfRule type="cellIs" dxfId="23" priority="33" operator="equal">
      <formula>"Favor de indicar el tipo de fórmula"</formula>
    </cfRule>
    <cfRule type="cellIs" dxfId="22" priority="34" operator="equal">
      <formula>"Favor de proporcionar valores al calendario de las 2 variables en lo programado"</formula>
    </cfRule>
  </conditionalFormatting>
  <conditionalFormatting sqref="W78">
    <cfRule type="cellIs" dxfId="21" priority="31" operator="equal">
      <formula>"Favor de indicar el tipo de fórmula"</formula>
    </cfRule>
    <cfRule type="cellIs" dxfId="20" priority="32" operator="equal">
      <formula>"Favor de proporcionar valores al calendario de las 2 variables en lo programado"</formula>
    </cfRule>
  </conditionalFormatting>
  <conditionalFormatting sqref="W83">
    <cfRule type="cellIs" dxfId="19" priority="29" operator="equal">
      <formula>"Favor de indicar el tipo de fórmula"</formula>
    </cfRule>
    <cfRule type="cellIs" dxfId="18" priority="30" operator="equal">
      <formula>"Favor de proporcionar valores al calendario de las 2 variables en lo programado"</formula>
    </cfRule>
  </conditionalFormatting>
  <conditionalFormatting sqref="W109">
    <cfRule type="cellIs" dxfId="17" priority="27" operator="equal">
      <formula>"Favor de indicar el tipo de fórmula"</formula>
    </cfRule>
    <cfRule type="cellIs" dxfId="16" priority="28" operator="equal">
      <formula>"Favor de proporcionar valores al calendario de las 2 variables en lo programado"</formula>
    </cfRule>
  </conditionalFormatting>
  <conditionalFormatting sqref="W114">
    <cfRule type="cellIs" dxfId="15" priority="23" operator="equal">
      <formula>"Favor de indicar el tipo de fórmula"</formula>
    </cfRule>
    <cfRule type="cellIs" dxfId="14" priority="24" operator="equal">
      <formula>"Favor de proporcionar valores al calendario de las 2 variables en lo programado"</formula>
    </cfRule>
  </conditionalFormatting>
  <conditionalFormatting sqref="W138">
    <cfRule type="cellIs" dxfId="13" priority="21" operator="equal">
      <formula>"Favor de indicar el tipo de fórmula"</formula>
    </cfRule>
    <cfRule type="cellIs" dxfId="12" priority="22" operator="equal">
      <formula>"Favor de proporcionar valores al calendario de las 2 variables en lo programado"</formula>
    </cfRule>
  </conditionalFormatting>
  <conditionalFormatting sqref="W143">
    <cfRule type="cellIs" dxfId="11" priority="19" operator="equal">
      <formula>"Favor de indicar el tipo de fórmula"</formula>
    </cfRule>
    <cfRule type="cellIs" dxfId="10" priority="20" operator="equal">
      <formula>"Favor de proporcionar valores al calendario de las 2 variables en lo programado"</formula>
    </cfRule>
  </conditionalFormatting>
  <conditionalFormatting sqref="W196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201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Y167:Y168">
    <cfRule type="cellIs" dxfId="5" priority="6" operator="equal">
      <formula>"Incorrecto existen números que no son fijos"</formula>
    </cfRule>
  </conditionalFormatting>
  <conditionalFormatting sqref="Y172:Y173">
    <cfRule type="cellIs" dxfId="4" priority="5" operator="equal">
      <formula>"Incorrecto existen números que no son fijos"</formula>
    </cfRule>
  </conditionalFormatting>
  <conditionalFormatting sqref="W167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2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8 C69 C100 C129 C187 C158" xr:uid="{00000000-0002-0000-0700-000000000000}">
      <formula1>"Estratégico, Gestión"</formula1>
    </dataValidation>
    <dataValidation type="list" allowBlank="1" showInputMessage="1" showErrorMessage="1" sqref="C36 W35 C67 W66 W37 C98 W97 W68 C127 W126 W99 C185 W184 W128 W186 C156 W155 W157" xr:uid="{00000000-0002-0000-0700-000001000000}">
      <formula1>"Eficiencia, Eficacia, Economía, Calidad"</formula1>
    </dataValidation>
    <dataValidation type="list" allowBlank="1" showInputMessage="1" showErrorMessage="1" sqref="Q100:W100 Q69:W69 Q38:W38 Q129:W129 Q187:W187 Q158:W158" xr:uid="{00000000-0002-0000-0700-000002000000}">
      <formula1>"Ascendente, Descendente, Regular, Nominal"</formula1>
    </dataValidation>
    <dataValidation type="list" allowBlank="1" showInputMessage="1" showErrorMessage="1" sqref="G100:J100 G38:J38 G69:J69 G129:J129 G187:J187 G158:J158" xr:uid="{00000000-0002-0000-0700-000003000000}">
      <formula1>"Porcentaje, Variación Porcentual,Promedio, Otras"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79" min="2" max="22" man="1"/>
    <brk id="184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7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7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7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7" t="s">
        <v>1042</v>
      </c>
      <c r="C1" s="138" t="s">
        <v>1045</v>
      </c>
    </row>
    <row r="2" spans="1:3" ht="15.75" thickBot="1">
      <c r="A2" s="137" t="s">
        <v>1043</v>
      </c>
      <c r="C2" s="138" t="s">
        <v>1046</v>
      </c>
    </row>
    <row r="3" spans="1:3" ht="15.75" thickBot="1">
      <c r="A3" s="325" t="s">
        <v>1044</v>
      </c>
      <c r="C3" s="138" t="s">
        <v>1047</v>
      </c>
    </row>
    <row r="4" spans="1:3" ht="15.75" thickBot="1">
      <c r="A4" s="326"/>
      <c r="C4" s="139" t="s">
        <v>1048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Alumbrado Público</vt:lpstr>
      <vt:lpstr>Hoja2</vt:lpstr>
      <vt:lpstr>'Alumbrado Público'!Área_de_impresión</vt:lpstr>
      <vt:lpstr>'Instructivo de llenado-Formato'!Área_de_impresión</vt:lpstr>
      <vt:lpstr>'Alumbrado Público'!finalidad</vt:lpstr>
      <vt:lpstr>'Alumbrado Público'!funcion1</vt:lpstr>
      <vt:lpstr>'Alumbrado Público'!funcion2</vt:lpstr>
      <vt:lpstr>'Alumbrado Público'!funcion3</vt:lpstr>
      <vt:lpstr>'Alumbrado Público'!funcion4</vt:lpstr>
      <vt:lpstr>'Alumbrado Público'!Rfinalidad</vt:lpstr>
      <vt:lpstr>'Alumbrado Público'!Rfuncion1</vt:lpstr>
      <vt:lpstr>'Alumbrado Público'!Rfuncion3</vt:lpstr>
      <vt:lpstr>'Alumbrado Público'!Títulos_a_imprimir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2021-01-11T21:44:05Z</cp:lastPrinted>
  <dcterms:created xsi:type="dcterms:W3CDTF">2012-07-03T15:10:24Z</dcterms:created>
  <dcterms:modified xsi:type="dcterms:W3CDTF">2021-04-12T19:54:59Z</dcterms:modified>
</cp:coreProperties>
</file>