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FA38F49E-79FC-4C9C-ACE7-B3DBA70A2C03}" xr6:coauthVersionLast="46" xr6:coauthVersionMax="46" xr10:uidLastSave="{00000000-0000-0000-0000-000000000000}"/>
  <bookViews>
    <workbookView xWindow="-120" yWindow="-120" windowWidth="29040" windowHeight="15840" tabRatio="72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Seguridad Vial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'Seguridad Vial'!$A$1:$W$361</definedName>
    <definedName name="finalidad" localSheetId="1">'Instructivo de llenado-Formato'!#REF!</definedName>
    <definedName name="finalidad" localSheetId="3">'Seguridad Vial'!$A$238:$A$241</definedName>
    <definedName name="finalidad">#REF!</definedName>
    <definedName name="funcion1" localSheetId="1">'Instructivo de llenado-Formato'!#REF!</definedName>
    <definedName name="funcion1" localSheetId="3">'Seguridad Vial'!$A$245:$A$252</definedName>
    <definedName name="funcion1">#REF!</definedName>
    <definedName name="funcion2" localSheetId="1">'Instructivo de llenado-Formato'!#REF!</definedName>
    <definedName name="funcion2" localSheetId="3">'Seguridad Vial'!$A$253:$A$259</definedName>
    <definedName name="funcion2">#REF!</definedName>
    <definedName name="funcion3" localSheetId="1">'Instructivo de llenado-Formato'!#REF!</definedName>
    <definedName name="funcion3" localSheetId="3">'Seguridad Vial'!$A$260:$A$268</definedName>
    <definedName name="funcion3">#REF!</definedName>
    <definedName name="funcion4" localSheetId="1">'Instructivo de llenado-Formato'!#REF!</definedName>
    <definedName name="funcion4" localSheetId="3">'Seguridad Vial'!$A$269:$A$272</definedName>
    <definedName name="funcion4">#REF!</definedName>
    <definedName name="Rfinalidad" localSheetId="1">'Instructivo de llenado-Formato'!#REF!</definedName>
    <definedName name="Rfinalidad" localSheetId="3">'Seguridad Vial'!$A$238:$B$241</definedName>
    <definedName name="Rfinalidad">#REF!</definedName>
    <definedName name="Rfuncion1" localSheetId="1">'Instructivo de llenado-Formato'!#REF!</definedName>
    <definedName name="Rfuncion1" localSheetId="3">'Seguridad Vial'!$A$245:$B$252</definedName>
    <definedName name="Rfuncion1">#REF!</definedName>
    <definedName name="Rfuncion3" localSheetId="1">'Instructivo de llenado-Formato'!#REF!</definedName>
    <definedName name="Rfuncion3" localSheetId="3">'Seguridad Vial'!$A$260:$B$268</definedName>
    <definedName name="Rfuncion3">#REF!</definedName>
    <definedName name="_xlnm.Print_Titles" localSheetId="1">'Instructivo de llenado-Formato'!#REF!</definedName>
    <definedName name="_xlnm.Print_Titles" localSheetId="3">'Seguridad Vial'!$1:$10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0" i="57" l="1"/>
  <c r="W168" i="57"/>
  <c r="V174" i="57"/>
  <c r="U174" i="57"/>
  <c r="E174" i="57"/>
  <c r="C174" i="57"/>
  <c r="V173" i="57"/>
  <c r="W173" i="57" s="1"/>
  <c r="E173" i="57"/>
  <c r="C173" i="57"/>
  <c r="V169" i="57"/>
  <c r="U169" i="57"/>
  <c r="V168" i="57"/>
  <c r="V145" i="57"/>
  <c r="U145" i="57"/>
  <c r="E145" i="57"/>
  <c r="C145" i="57"/>
  <c r="V144" i="57"/>
  <c r="W144" i="57" s="1"/>
  <c r="E144" i="57"/>
  <c r="C144" i="57"/>
  <c r="V140" i="57"/>
  <c r="W139" i="57" s="1"/>
  <c r="U140" i="57"/>
  <c r="V139" i="57"/>
  <c r="V205" i="57"/>
  <c r="W204" i="57" s="1"/>
  <c r="V204" i="57"/>
  <c r="V203" i="57"/>
  <c r="V202" i="57"/>
  <c r="V201" i="57"/>
  <c r="V200" i="57"/>
  <c r="V199" i="57"/>
  <c r="V198" i="57"/>
  <c r="W198" i="57" s="1"/>
  <c r="V197" i="57"/>
  <c r="V196" i="57"/>
  <c r="W196" i="57" l="1"/>
  <c r="W176" i="57"/>
  <c r="W147" i="57"/>
  <c r="W200" i="57"/>
  <c r="W202" i="57"/>
  <c r="V195" i="57"/>
  <c r="V194" i="57"/>
  <c r="W194" i="57" s="1"/>
  <c r="V193" i="57"/>
  <c r="V192" i="57"/>
  <c r="V191" i="57"/>
  <c r="V190" i="57"/>
  <c r="W190" i="57" s="1"/>
  <c r="V189" i="57"/>
  <c r="V188" i="57"/>
  <c r="V187" i="57"/>
  <c r="V186" i="57"/>
  <c r="V185" i="57"/>
  <c r="V184" i="57"/>
  <c r="W186" i="57" l="1"/>
  <c r="W184" i="57"/>
  <c r="W188" i="57"/>
  <c r="W192" i="57"/>
  <c r="V116" i="57"/>
  <c r="U116" i="57"/>
  <c r="E116" i="57"/>
  <c r="C116" i="57"/>
  <c r="V115" i="57"/>
  <c r="W115" i="57" s="1"/>
  <c r="E115" i="57"/>
  <c r="C115" i="57"/>
  <c r="V111" i="57"/>
  <c r="U111" i="57"/>
  <c r="V110" i="57"/>
  <c r="W118" i="57" l="1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79" i="57" l="1"/>
  <c r="W53" i="57"/>
  <c r="W56" i="57" l="1"/>
  <c r="V207" i="57"/>
  <c r="V206" i="57"/>
  <c r="U85" i="57"/>
  <c r="U80" i="57"/>
  <c r="U54" i="57"/>
  <c r="U49" i="57"/>
  <c r="W206" i="57" l="1"/>
  <c r="W84" i="57"/>
  <c r="W87" i="57" s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<sst xmlns="http://schemas.openxmlformats.org/spreadsheetml/2006/main" count="2426" uniqueCount="1120">
  <si>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</si>
  <si>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</si>
  <si>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</si>
  <si>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</si>
  <si>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</si>
  <si>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</si>
  <si>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</si>
  <si>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</si>
  <si>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</si>
  <si>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</si>
  <si>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</si>
  <si>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</si>
  <si>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</si>
  <si>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</si>
  <si>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</si>
  <si>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</si>
  <si>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</si>
  <si>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</si>
  <si>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</si>
  <si>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</si>
  <si>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</si>
  <si>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</si>
  <si>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</si>
  <si>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</si>
  <si>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</si>
  <si>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</si>
  <si>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</si>
  <si>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</si>
  <si>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</si>
  <si>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</si>
  <si>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</si>
  <si>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</si>
  <si>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</si>
  <si>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</si>
  <si>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</si>
  <si>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</si>
  <si>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</si>
  <si>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</si>
  <si>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</si>
  <si>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</si>
  <si>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</si>
  <si>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</si>
  <si>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</si>
  <si>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</si>
  <si>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</si>
  <si>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</si>
  <si>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</si>
  <si>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</si>
  <si>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</si>
  <si>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</si>
  <si>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</si>
  <si>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</si>
  <si>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</si>
  <si>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</si>
  <si>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</si>
  <si>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</si>
  <si>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</si>
  <si>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</si>
  <si>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</si>
  <si>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</si>
  <si>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</si>
  <si>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</si>
  <si>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</si>
  <si>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</si>
  <si>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</si>
  <si>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</si>
  <si>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</si>
  <si>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</si>
  <si>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</si>
  <si>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</si>
  <si>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</si>
  <si>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</si>
  <si>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</si>
  <si>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</si>
  <si>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</si>
  <si>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</si>
  <si>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</si>
  <si>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</si>
  <si>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</si>
  <si>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</si>
  <si>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</si>
  <si>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</si>
  <si>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</si>
  <si>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</si>
  <si>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</si>
  <si>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</si>
  <si>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</si>
  <si>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</si>
  <si>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</si>
  <si>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</si>
  <si>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</si>
  <si>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</si>
  <si>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</si>
  <si>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</si>
  <si>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</si>
  <si>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</si>
  <si>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</si>
  <si>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</si>
  <si>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</si>
  <si>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</si>
  <si>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</si>
  <si>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</si>
  <si>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</si>
  <si>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</si>
  <si>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</si>
  <si>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</si>
  <si>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</si>
  <si>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</si>
  <si>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</si>
  <si>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</si>
  <si>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</si>
  <si>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</si>
  <si>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</si>
  <si>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</si>
  <si>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</si>
  <si>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</si>
  <si>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</si>
  <si>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</si>
  <si>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</si>
  <si>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</si>
  <si>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</si>
  <si>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</si>
  <si>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</si>
  <si>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</si>
  <si>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</si>
  <si>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</si>
  <si>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</si>
  <si>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</si>
  <si>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</si>
  <si>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</si>
  <si>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</si>
  <si>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</si>
  <si>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</si>
  <si>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</si>
  <si>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</si>
  <si>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</si>
  <si>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</si>
  <si>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</si>
  <si>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</si>
  <si>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</si>
  <si>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</si>
  <si>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</si>
  <si>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</si>
  <si>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</si>
  <si>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</si>
  <si>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</si>
  <si>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</si>
  <si>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</si>
  <si>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</si>
  <si>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</si>
  <si>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</si>
  <si>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</si>
  <si>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</si>
  <si>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</si>
  <si>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</si>
  <si>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</si>
  <si>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</si>
  <si>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</si>
  <si>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</si>
  <si>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</si>
  <si>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</si>
  <si>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</si>
  <si>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</si>
  <si>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</si>
  <si>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</si>
  <si>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</si>
  <si>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</si>
  <si>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</si>
  <si>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</si>
  <si>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</si>
  <si>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</si>
  <si>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</si>
  <si>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</si>
  <si>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</si>
  <si>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</si>
  <si>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</si>
  <si>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</si>
  <si>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</si>
  <si>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</si>
  <si>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</si>
  <si>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</si>
  <si>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</si>
  <si>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</si>
  <si>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</si>
  <si>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</si>
  <si>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</si>
  <si>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</si>
  <si>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</si>
  <si>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</si>
  <si>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</si>
  <si>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</si>
  <si>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</si>
  <si>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</si>
  <si>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</si>
  <si>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</si>
  <si>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</si>
  <si>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</si>
  <si>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</si>
  <si>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</si>
  <si>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</si>
  <si>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</si>
  <si>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</si>
  <si>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</si>
  <si>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</si>
  <si>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</si>
  <si>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</si>
  <si>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</si>
  <si>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</si>
  <si>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</si>
  <si>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</si>
  <si>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</si>
  <si>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</si>
  <si>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</si>
  <si>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</si>
  <si>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</si>
  <si>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</si>
  <si>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</si>
  <si>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</si>
  <si>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</si>
  <si>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</si>
  <si>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</si>
  <si>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</si>
  <si>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</si>
  <si>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</si>
  <si>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</si>
  <si>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</si>
  <si>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</si>
  <si>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</si>
  <si>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</si>
  <si>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</si>
  <si>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</si>
  <si>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</si>
  <si>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</si>
  <si>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</si>
  <si>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</si>
  <si>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</si>
  <si>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</si>
  <si>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</si>
  <si>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</si>
  <si>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</si>
  <si>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</si>
  <si>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</si>
  <si>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</si>
  <si>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</si>
  <si>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</si>
  <si>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</si>
  <si>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</si>
  <si>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</si>
  <si>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</si>
  <si>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</si>
  <si>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</si>
  <si>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</si>
  <si>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</si>
  <si>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</si>
  <si>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</si>
  <si>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</si>
  <si>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</si>
  <si>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</si>
  <si>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</si>
  <si>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</si>
  <si>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</si>
  <si>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</si>
  <si>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</si>
  <si>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</si>
  <si>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</si>
  <si>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</si>
  <si>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</si>
  <si>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</si>
  <si>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</si>
  <si>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</si>
  <si>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</si>
  <si>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</si>
  <si>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</si>
  <si>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</si>
  <si>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</si>
  <si>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</si>
  <si>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</si>
  <si>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</si>
  <si>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</si>
  <si>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</si>
  <si>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</si>
  <si>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</si>
  <si>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</si>
  <si>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</si>
  <si>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</si>
  <si>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</si>
  <si>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</si>
  <si>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</si>
  <si>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</si>
  <si>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</si>
  <si>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</si>
  <si>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</si>
  <si>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</si>
  <si>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</si>
  <si>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</si>
  <si>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</si>
  <si>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</si>
  <si>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</si>
  <si>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</si>
  <si>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</si>
  <si>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</si>
  <si>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</si>
  <si>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</si>
  <si>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</si>
  <si>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</si>
  <si>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</si>
  <si>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</si>
  <si>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</si>
  <si>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</si>
  <si>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</si>
  <si>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</si>
  <si>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</si>
  <si>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</si>
  <si>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</si>
  <si>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</si>
  <si>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</si>
  <si>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</si>
  <si>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</si>
  <si>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</si>
  <si>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</si>
  <si>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</si>
  <si>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</si>
  <si>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</si>
  <si>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</si>
  <si>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</si>
  <si>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</si>
  <si>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</si>
  <si>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</si>
  <si>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</si>
  <si>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</si>
  <si>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</si>
  <si>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</si>
  <si>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</si>
  <si>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</si>
  <si>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</si>
  <si>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</si>
  <si>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</si>
  <si>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</si>
  <si>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</si>
  <si>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</si>
  <si>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</si>
  <si>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</si>
  <si>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</si>
  <si>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</si>
  <si>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</si>
  <si>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</si>
  <si>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</si>
  <si>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</si>
  <si>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</si>
  <si>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</si>
  <si>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</si>
  <si>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</si>
  <si>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</si>
  <si>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</si>
  <si>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</si>
  <si>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</si>
  <si>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</si>
  <si>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</si>
  <si>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</si>
  <si>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</si>
  <si>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</si>
  <si>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</si>
  <si>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</si>
  <si>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</si>
  <si>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</si>
  <si>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</si>
  <si>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</si>
  <si>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</si>
  <si>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</si>
  <si>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</si>
  <si>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</si>
  <si>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</si>
  <si>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</si>
  <si>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</si>
  <si>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</si>
  <si>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</si>
  <si>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</si>
  <si>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</si>
  <si>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</si>
  <si>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</si>
  <si>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</si>
  <si>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</si>
  <si>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</si>
  <si>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</si>
  <si>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</si>
  <si>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</si>
  <si>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</si>
  <si>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</si>
  <si>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</si>
  <si>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</si>
  <si>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</si>
  <si>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</si>
  <si>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</si>
  <si>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</si>
  <si>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</si>
  <si>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</si>
  <si>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</si>
  <si>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</si>
  <si>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</si>
  <si>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</si>
  <si>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</si>
  <si>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</si>
  <si>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</si>
  <si>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</si>
  <si>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</si>
  <si>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</si>
  <si>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</si>
  <si>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</si>
  <si>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</si>
  <si>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</si>
  <si>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</si>
  <si>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</si>
  <si>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</si>
  <si>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</si>
  <si>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</si>
  <si>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</si>
  <si>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</si>
  <si>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</si>
  <si>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</si>
  <si>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</si>
  <si>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</si>
  <si>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</si>
  <si>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</si>
  <si>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</si>
  <si>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</si>
  <si>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</si>
  <si>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</si>
  <si>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</si>
  <si>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</si>
  <si>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</si>
  <si>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</si>
  <si>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</si>
  <si>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</si>
  <si>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</si>
  <si>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</si>
  <si>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</si>
  <si>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</si>
  <si>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</si>
  <si>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</si>
  <si>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</si>
  <si>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</si>
  <si>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</si>
  <si>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</si>
  <si>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</si>
  <si>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</si>
  <si>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</si>
  <si>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</si>
  <si>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</si>
  <si>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</si>
  <si>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</si>
  <si>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</si>
  <si>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</si>
  <si>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</si>
  <si>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</si>
  <si>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</si>
  <si>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</si>
  <si>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</si>
  <si>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</si>
  <si>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</si>
  <si>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</si>
  <si>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</si>
  <si>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</si>
  <si>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</si>
  <si>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</si>
  <si>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</si>
  <si>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</si>
  <si>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</si>
  <si>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</si>
  <si>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</si>
  <si>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</si>
  <si>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</si>
  <si>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</si>
  <si>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</si>
  <si>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</si>
  <si>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</si>
  <si>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</si>
  <si>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</si>
  <si>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</si>
  <si>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</si>
  <si>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</si>
  <si>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</si>
  <si>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</si>
  <si>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</si>
  <si>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</si>
  <si>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</si>
  <si>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</si>
  <si>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</si>
  <si>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</si>
  <si>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</si>
  <si>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</si>
  <si>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</si>
  <si>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</si>
  <si>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</si>
  <si>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</si>
  <si>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</si>
  <si>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</si>
  <si>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</si>
  <si>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</si>
  <si>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</si>
  <si>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</si>
  <si>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</si>
  <si>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</si>
  <si>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</si>
  <si>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</si>
  <si>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</si>
  <si>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</si>
  <si>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</si>
  <si>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</si>
  <si>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</si>
  <si>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</si>
  <si>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</si>
  <si>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</si>
  <si>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</si>
  <si>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</si>
  <si>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</si>
  <si>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</si>
  <si>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</si>
  <si>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</si>
  <si>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</si>
  <si>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</si>
  <si>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</si>
  <si>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</si>
  <si>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</si>
  <si>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</si>
  <si>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</si>
  <si>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</si>
  <si>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</si>
  <si>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</si>
  <si>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</si>
  <si>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</si>
  <si>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</si>
  <si>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</si>
  <si>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</si>
  <si>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</si>
  <si>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</si>
  <si>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</si>
  <si>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</si>
  <si>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</si>
  <si>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</si>
  <si>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</si>
  <si>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</si>
  <si>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</si>
  <si>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</si>
  <si>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</si>
  <si>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</si>
  <si>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</si>
  <si>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</si>
  <si>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</si>
  <si>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</si>
  <si>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</si>
  <si>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</si>
  <si>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</si>
  <si>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</si>
  <si>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</si>
  <si>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</si>
  <si>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</si>
  <si>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</si>
  <si>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</si>
  <si>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</si>
  <si>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</si>
  <si>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</si>
  <si>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</si>
  <si>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</si>
  <si>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</si>
  <si>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</si>
  <si>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</si>
  <si>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</si>
  <si>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</si>
  <si>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</si>
  <si>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</si>
  <si>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</si>
  <si>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</si>
  <si>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</si>
  <si>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</si>
  <si>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</si>
  <si>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</si>
  <si>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</si>
  <si>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</si>
  <si>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</si>
  <si>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</si>
  <si>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</si>
  <si>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</si>
  <si>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</si>
  <si>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</si>
  <si>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</si>
  <si>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</si>
  <si>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</si>
  <si>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</si>
  <si>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</si>
  <si>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</si>
  <si>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</si>
  <si>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</si>
  <si>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</si>
  <si>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</si>
  <si>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</si>
  <si>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</si>
  <si>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</si>
  <si>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</si>
  <si>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</si>
  <si>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</si>
  <si>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</si>
  <si>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</si>
  <si>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</si>
  <si>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</si>
  <si>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</si>
  <si>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</si>
  <si>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</si>
  <si>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</si>
  <si>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</si>
  <si>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</si>
  <si>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</si>
  <si>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</si>
  <si>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</si>
  <si>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</si>
  <si>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</si>
  <si>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</si>
  <si>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</si>
  <si>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</si>
  <si>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</si>
  <si>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</si>
  <si>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</si>
  <si>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</si>
  <si>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</si>
  <si>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</si>
  <si>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</si>
  <si>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</si>
  <si>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</si>
  <si>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</si>
  <si>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</si>
  <si>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</si>
  <si>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</si>
  <si>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</si>
  <si>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</si>
  <si>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</si>
  <si>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</si>
  <si>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</si>
  <si>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</si>
  <si>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</si>
  <si>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</si>
  <si>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</si>
  <si>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</si>
  <si>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</si>
  <si>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</si>
  <si>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</si>
  <si>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</si>
  <si>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</si>
  <si>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</si>
  <si>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</si>
  <si>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</si>
  <si>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</si>
  <si>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</si>
  <si>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</si>
  <si>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</si>
  <si>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</si>
  <si>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</si>
  <si>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</si>
  <si>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</si>
  <si>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</si>
  <si>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</si>
  <si>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</si>
  <si>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</si>
  <si>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</si>
  <si>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</si>
  <si>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</si>
  <si>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</si>
  <si>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</si>
  <si>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</si>
  <si>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</si>
  <si>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</si>
  <si>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</si>
  <si>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</si>
  <si>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</si>
  <si>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</si>
  <si>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</si>
  <si>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</si>
  <si>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</si>
  <si>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</si>
  <si>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</si>
  <si>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</si>
  <si>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</si>
  <si>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</si>
  <si>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</si>
  <si>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</si>
  <si>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</si>
  <si>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</si>
  <si>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</si>
  <si>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</si>
  <si>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</si>
  <si>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</si>
  <si>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</si>
  <si>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</si>
  <si>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</si>
  <si>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</si>
  <si>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</si>
  <si>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</si>
  <si>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</si>
  <si>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</si>
  <si>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</si>
  <si>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</si>
  <si>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</si>
  <si>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</si>
  <si>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</si>
  <si>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</si>
  <si>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</si>
  <si>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</si>
  <si>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</si>
  <si>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</si>
  <si>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</si>
  <si>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</si>
  <si>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</si>
  <si>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</si>
  <si>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</si>
  <si>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</si>
  <si>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</si>
  <si>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</si>
  <si>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</si>
  <si>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</si>
  <si>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</si>
  <si>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</si>
  <si>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</si>
  <si>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</si>
  <si>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</si>
  <si>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</si>
  <si>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</si>
  <si>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</si>
  <si>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</si>
  <si>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</si>
  <si>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</si>
  <si>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</si>
  <si>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</si>
  <si>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</si>
  <si>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</si>
  <si>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</si>
  <si>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</si>
  <si>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</si>
  <si>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</si>
  <si>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</si>
  <si>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</si>
  <si>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</si>
  <si>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</si>
  <si>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</si>
  <si>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</si>
  <si>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</si>
  <si>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</si>
  <si>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</si>
  <si>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</si>
  <si>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</si>
  <si>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</si>
  <si>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</si>
  <si>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</si>
  <si>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</si>
  <si>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</si>
  <si>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</si>
  <si>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</si>
  <si>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</si>
  <si>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</si>
  <si>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</si>
  <si>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</si>
  <si>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</si>
  <si>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</si>
  <si>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</si>
  <si>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</si>
  <si>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</si>
  <si>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</si>
  <si>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</si>
  <si>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</si>
  <si>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</si>
  <si>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</si>
  <si>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</si>
  <si>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</si>
  <si>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</si>
  <si>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</si>
  <si>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</si>
  <si>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</si>
  <si>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</si>
  <si>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</si>
  <si>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</si>
  <si>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</si>
  <si>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</si>
  <si>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</si>
  <si>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</si>
  <si>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</si>
  <si>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</si>
  <si>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</si>
  <si>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</si>
  <si>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</si>
  <si>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</si>
  <si>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</si>
  <si>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</si>
  <si>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</si>
  <si>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</si>
  <si>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</si>
  <si>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</si>
  <si>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</si>
  <si>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</si>
  <si>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</si>
  <si>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</si>
  <si>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</si>
  <si>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</si>
  <si>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</si>
  <si>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</si>
  <si>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</si>
  <si>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</si>
  <si>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</si>
  <si>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</si>
  <si>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</si>
  <si>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</si>
  <si>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</si>
  <si>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</si>
  <si>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</si>
  <si>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</si>
  <si>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</si>
  <si>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</si>
  <si>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</si>
  <si>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</si>
  <si>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</si>
  <si>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</si>
  <si>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</si>
  <si>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</si>
  <si>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</si>
  <si>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</si>
  <si>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</si>
  <si>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</si>
  <si>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</si>
  <si>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</si>
  <si>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</si>
  <si>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</si>
  <si>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</si>
  <si>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</si>
  <si>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</si>
  <si>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</si>
  <si>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</si>
  <si>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</si>
  <si>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</si>
  <si>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</si>
  <si>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</si>
  <si>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</si>
  <si>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</si>
  <si>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</si>
  <si>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</si>
  <si>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</si>
  <si>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</si>
  <si>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</si>
  <si>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</si>
  <si>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</si>
  <si>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</si>
  <si>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</si>
  <si>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</si>
  <si>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</si>
  <si>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</si>
  <si>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</si>
  <si>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</si>
  <si>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</si>
  <si>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</si>
  <si>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</si>
  <si>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</si>
  <si>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</si>
  <si>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</si>
  <si>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</si>
  <si>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</si>
  <si>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</si>
  <si>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</si>
  <si>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</si>
  <si>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</si>
  <si>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</si>
  <si>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</si>
  <si>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</si>
  <si>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</si>
  <si>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</si>
  <si>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</si>
  <si>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</si>
  <si>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</si>
  <si>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</si>
  <si>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</si>
  <si>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</si>
  <si>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</si>
  <si>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</si>
  <si>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</si>
  <si>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</si>
  <si>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</si>
  <si>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</si>
  <si>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</si>
  <si>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</si>
  <si>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</si>
  <si>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</si>
  <si>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</si>
  <si>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</si>
  <si>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</si>
  <si>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</si>
  <si>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</si>
  <si>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</si>
  <si>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</si>
  <si>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</si>
  <si>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</si>
  <si>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</si>
  <si>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</si>
  <si>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</si>
  <si>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</si>
  <si>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</si>
  <si>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</si>
  <si>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</si>
  <si>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</si>
  <si>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</si>
  <si>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</si>
  <si>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</si>
  <si>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</si>
  <si>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</si>
  <si>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</si>
  <si>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</si>
  <si>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</si>
  <si>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</si>
  <si>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</si>
  <si>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</si>
  <si>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</si>
  <si>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</si>
  <si>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</si>
  <si>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</si>
  <si>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</si>
  <si>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</si>
  <si>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</si>
  <si>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</si>
  <si>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</si>
  <si>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</si>
  <si>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</si>
  <si>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</si>
  <si>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</si>
  <si>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</si>
  <si>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</si>
  <si>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</si>
  <si>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</si>
  <si>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</si>
  <si>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</si>
  <si>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</si>
  <si>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</si>
  <si>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</si>
  <si>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</si>
  <si>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</si>
  <si>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</si>
  <si>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</si>
  <si>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</si>
  <si>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</si>
  <si>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</si>
  <si>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</si>
  <si>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</si>
  <si>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</si>
  <si>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</si>
  <si>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</si>
  <si>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</si>
  <si>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</si>
  <si>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</si>
  <si>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</si>
  <si>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</si>
  <si>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</si>
  <si>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</si>
  <si>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</si>
  <si>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</si>
  <si>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</si>
  <si>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</si>
  <si>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</si>
  <si>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</si>
  <si>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</si>
  <si>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</si>
  <si>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</si>
  <si>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</si>
  <si>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</si>
  <si>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</si>
  <si>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</si>
  <si>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</si>
  <si>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</si>
  <si>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</si>
  <si>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</si>
  <si>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</si>
  <si>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</si>
  <si>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</si>
  <si>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</si>
  <si>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</si>
  <si>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</si>
  <si>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</si>
  <si>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</si>
  <si>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</si>
  <si>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</si>
  <si>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</si>
  <si>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</si>
  <si>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</si>
  <si>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</si>
  <si>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</si>
  <si>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</si>
  <si>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</si>
  <si>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</si>
  <si>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</si>
  <si>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</si>
  <si>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</si>
  <si>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</si>
  <si>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</si>
  <si>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</si>
  <si>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</si>
  <si>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</si>
  <si>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</si>
  <si>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</si>
  <si>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</si>
  <si>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</si>
  <si>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</si>
  <si>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</si>
  <si>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</si>
  <si>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</si>
  <si>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2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</si>
  <si>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</si>
  <si>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</si>
  <si>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</si>
  <si>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</si>
  <si>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</si>
  <si>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</si>
  <si>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</si>
  <si>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</si>
  <si>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</si>
  <si>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</si>
  <si>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</si>
  <si>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</si>
  <si>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</si>
  <si>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</si>
  <si>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</si>
  <si>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</si>
  <si>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</si>
  <si>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</si>
  <si>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</si>
  <si>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</si>
  <si>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</si>
  <si>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</si>
  <si>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</si>
  <si>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</si>
  <si>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</si>
  <si>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</si>
  <si>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</si>
  <si>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</si>
  <si>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</si>
  <si>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</si>
  <si>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</si>
  <si>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</si>
  <si>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</si>
  <si>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</si>
  <si>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</si>
  <si>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</si>
  <si>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</si>
  <si>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</si>
  <si>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</si>
  <si>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</si>
  <si>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</si>
  <si>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</si>
  <si>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Realizar 60 seguimientos del programa 1X1</t>
  </si>
  <si>
    <t>Dar 20 mantenimientos preventivos o correctivos a semáforos (Bajo Demanda)</t>
  </si>
  <si>
    <t xml:space="preserve">Instalar 60 señaléticas  </t>
  </si>
  <si>
    <t>Dar 20 mantenimientos a las paradas de autobús</t>
  </si>
  <si>
    <t>Realizar 20 mantenimientos a vialidades escolares</t>
  </si>
  <si>
    <t>Contribuir a reducir los Hechos Viales en un 5% mediante la implementación de programas de desarrollo de la cultura vial</t>
  </si>
  <si>
    <t xml:space="preserve">Variación porcentual de Hechos Viales de Cuautlancingo </t>
  </si>
  <si>
    <t>Eficacia</t>
  </si>
  <si>
    <t>Los conductores de Cuautlancingo tienen menos decesos por Hechos Viales</t>
  </si>
  <si>
    <t>Variación Porcentual</t>
  </si>
  <si>
    <t>Descendente</t>
  </si>
  <si>
    <t>Acciones del Departamento Técnico Vial implementadas</t>
  </si>
  <si>
    <t>Porcentaje de cumplimiento de las actividades programadas</t>
  </si>
  <si>
    <t>(Actividades realizadas/Actividades programadas)*100</t>
  </si>
  <si>
    <t>Porcentaje</t>
  </si>
  <si>
    <t>Semestral</t>
  </si>
  <si>
    <t>Vialidad Municipal</t>
  </si>
  <si>
    <t>Dirección de Vialidad y Departamento Técnica Vial</t>
  </si>
  <si>
    <t>Fomentar la implementación de programas y acciones orientados a mejorar la educación vial y peatonal del municipio</t>
  </si>
  <si>
    <t>Implementar programas de cultura vial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</si>
  <si>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</si>
  <si>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</si>
  <si>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</si>
  <si>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</si>
  <si>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</si>
  <si>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</si>
  <si>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Gestión</t>
  </si>
  <si>
    <t>Anual</t>
  </si>
  <si>
    <t>Hechos Viales 2021</t>
  </si>
  <si>
    <t>Hechos Viales</t>
  </si>
  <si>
    <t>((Hechos Viales 2021/Hechos Viales 2019)-1)*100</t>
  </si>
  <si>
    <t>Hechos Viales 2019</t>
  </si>
  <si>
    <t>Variación porcentual de víctimas por Hechos Viales</t>
  </si>
  <si>
    <t>((Víctimas 2021/Víctimas 2019)-1)*100</t>
  </si>
  <si>
    <t>Víctimas 2019</t>
  </si>
  <si>
    <t>Víctimas 2021</t>
  </si>
  <si>
    <t>Víctimas</t>
  </si>
  <si>
    <t xml:space="preserve">COMPONENTE 1
RESUMEN NARRATIVO </t>
  </si>
  <si>
    <t>Nominal</t>
  </si>
  <si>
    <t>Actividades programadas</t>
  </si>
  <si>
    <t>Actividades realizadas</t>
  </si>
  <si>
    <t>Actividades</t>
  </si>
  <si>
    <t>Cultura vial mejorada</t>
  </si>
  <si>
    <t>Porcentaje del alcance de la mejora de cultura vial</t>
  </si>
  <si>
    <t>(Población con una mejora en su cultura vial/Población total del municipio)*100</t>
  </si>
  <si>
    <t>Población total del municipio</t>
  </si>
  <si>
    <t>Población con una mejora en su cultura vial</t>
  </si>
  <si>
    <t>Personas</t>
  </si>
  <si>
    <t xml:space="preserve">Implementar 6 capacitaciones  "Educación vial"  </t>
  </si>
  <si>
    <t>Capacitaciones</t>
  </si>
  <si>
    <t xml:space="preserve">Realizar 4 jornadas de trípticos para dar a conocer  el programa 1x1 </t>
  </si>
  <si>
    <t xml:space="preserve">Realizar 2 capacitaciones para los agentes viales </t>
  </si>
  <si>
    <t>Realizar 104 operativos alcoholímetro</t>
  </si>
  <si>
    <t>Dar 2 cursos de manejo a la defensiva</t>
  </si>
  <si>
    <t>Jornadas</t>
  </si>
  <si>
    <t>Operativos</t>
  </si>
  <si>
    <t>Cursos</t>
  </si>
  <si>
    <t>Seguimientos</t>
  </si>
  <si>
    <t>Mantenimientos</t>
  </si>
  <si>
    <t>Señaléticas</t>
  </si>
  <si>
    <t>C3</t>
  </si>
  <si>
    <t>Entregar 9 requisiciones de materiales de operación a las Unidades Administrativas del Programa Presupuestario (Bajo Demanda)</t>
  </si>
  <si>
    <t>Requisiciones</t>
  </si>
  <si>
    <t xml:space="preserve">COMPONENTE 3
RESUMEN NARRATIVO </t>
  </si>
  <si>
    <t>Porcentaje de cumplimiento de materiales de operación entregados</t>
  </si>
  <si>
    <t>(Materiales de operación entregados/Materiales de operación programados)*100</t>
  </si>
  <si>
    <t>Materiales de operación entregados</t>
  </si>
  <si>
    <t>Materiales</t>
  </si>
  <si>
    <t>Materiales de operación programados</t>
  </si>
  <si>
    <t>Realizar  180 operativos de revisión, para hacer cumplir  la normatividad  vigente  en materia de tránsito municipal</t>
  </si>
  <si>
    <t>RECURSOS FISCALES</t>
  </si>
  <si>
    <t>Monto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</si>
</sst>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149274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196899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196899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120699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149274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149274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149274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149274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158799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158799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120699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166255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166255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156729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156729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156730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156730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168497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168497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164574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164574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165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179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179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4</xdr:row>
      <xdr:rowOff>160093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2C19A3CC-5186-45A3-A22B-93F01059DEEE}"/>
            </a:ext>
          </a:extLst>
        </xdr:cNvPr>
        <xdr:cNvSpPr txBox="1">
          <a:spLocks noChangeArrowheads="1"/>
        </xdr:cNvSpPr>
      </xdr:nvSpPr>
      <xdr:spPr bwMode="auto">
        <a:xfrm>
          <a:off x="314325" y="2737744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93433834-4BB3-4FF1-BC95-1827009E39EC}"/>
            </a:ext>
          </a:extLst>
        </xdr:cNvPr>
        <xdr:cNvSpPr txBox="1">
          <a:spLocks noChangeArrowheads="1"/>
        </xdr:cNvSpPr>
      </xdr:nvSpPr>
      <xdr:spPr bwMode="auto">
        <a:xfrm>
          <a:off x="314325" y="2737744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D1E8B1A-7DC8-420E-98F7-C85D138CC55E}"/>
            </a:ext>
          </a:extLst>
        </xdr:cNvPr>
        <xdr:cNvSpPr txBox="1">
          <a:spLocks noChangeArrowheads="1"/>
        </xdr:cNvSpPr>
      </xdr:nvSpPr>
      <xdr:spPr bwMode="auto">
        <a:xfrm>
          <a:off x="314325" y="2198976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9EC86CCF-826B-40AA-8953-4CFEF4069BF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40A838E1-CDF5-4A35-9533-5FAB366B6B68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59125F3-0BB6-4C15-A3CD-415FB0B21A79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E8D6E06-B963-4D33-9E8B-5D0C25D6641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DDD982C-AD02-41B1-986F-071F9C6D2712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501BBD6-4077-4AD4-93EB-67897532A3B7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E2051E4B-6930-4E59-B02A-8ABEAB73C799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03DD7CC5-2A63-4939-BBEC-930646B500DC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C4264284-D355-48C6-8889-AA6065421445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6EAF7339-B861-413E-B40F-48B27FF724C2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E5DE87A-6B6A-4E26-8AFA-4382423F020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2CDA94A6-9F6F-40C7-8123-7AEAED4F601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094134C0-54A0-4E39-B8A9-E8DC232FA499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61D1EF5F-1FC6-47B1-B255-9D5F30B78088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04CAC58-2330-45E7-88C0-AD93E1BB1F47}"/>
            </a:ext>
          </a:extLst>
        </xdr:cNvPr>
        <xdr:cNvSpPr txBox="1">
          <a:spLocks noChangeArrowheads="1"/>
        </xdr:cNvSpPr>
      </xdr:nvSpPr>
      <xdr:spPr bwMode="auto">
        <a:xfrm>
          <a:off x="3835977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64985946-CE56-404C-8075-353252D299D2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B84ED51E-7712-4340-A70F-6A0F03ED1EF0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ABB5957-A683-4647-9051-98E912A908D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CEE6FA97-0844-4A0B-88B3-05AF872F78B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9A6C8BE9-9551-4F52-863D-B98B8B546B9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D2F8D386-6DA2-4E45-A59D-044CC513D07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751E6F48-E9F9-4C78-91FC-56692AC503A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95425E63-7610-4E46-A8D4-767600517DB2}"/>
            </a:ext>
          </a:extLst>
        </xdr:cNvPr>
        <xdr:cNvSpPr txBox="1">
          <a:spLocks noChangeArrowheads="1"/>
        </xdr:cNvSpPr>
      </xdr:nvSpPr>
      <xdr:spPr bwMode="auto">
        <a:xfrm>
          <a:off x="2634961" y="2487583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BD1AC32-79A1-4DDD-97DA-8042F77C4619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0E6E14B7-4C97-4888-BFEB-1609F6392D3E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A99A5BBB-3112-4FAC-80F7-AA5F6792154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368E9AA4-129F-4961-8FDD-4062229A1364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B0CCD1A-5EAD-46CA-ABF9-D06C9651233B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CE2835E-9718-432F-9A60-83D1267F21C8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C1715622-F6F8-4C1A-BE98-E4F0E0AF3618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C8541616-F55D-4A01-8074-F8561380C0A7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39D05161-22B5-45BD-A969-F071504E9EA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60741EC8-645A-4DBC-BF00-29B4093D7CB9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4D67E7C9-54B0-46E8-B815-D9A6755ADB2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73012507-2772-4F36-B172-A724B8449445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B76E9F3-88B4-4ED7-81AE-33B2F21A290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4F05243F-482E-41CB-8788-4FE4008ED264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CE2B0C21-23DD-4D19-A24A-8ADF938EAD2C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031ECA2B-2F5D-41F4-9E07-5A6CA51A2F54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926BA01F-93FC-4579-95B1-16A9CC50AB34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9739102-09F1-487D-A3A6-49D69F35C52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2FAA464-7C71-44AB-9B77-1081AE8601C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290F38D1-53B7-4E0A-A37A-99DA0141FCCC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EC5F03F-96BF-4D14-82BA-EF33F7678291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577AAC5D-15FA-40C8-B543-E7F9E0E5AA1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888D3995-D773-4D2F-83C1-AAF892BBC83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9EBAD634-1575-4CBE-84CC-86D4857AB0E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1F3B2B88-E517-4A2F-827B-8AEF83F46FA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CD052CA0-F5C3-43F7-9112-4616DB977B42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D39001B9-01DB-4604-A0F7-07650E881CA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C341AF90-DAD5-4A0B-82C4-568F0C048D0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E9AC1B53-DCB0-47D4-808B-B7062D024C4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3F94083-E5D9-4F32-B35E-6C366C02287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F7868C64-6CD3-4E1B-BC83-D9794E44BE52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1C07F8A6-DBF3-42A1-9A27-C564D1560E6B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D99E344-B652-4E64-9617-F32466373FED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51D5C9CA-3691-4590-BAD2-7DDCBE903D5B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BF5166D-7325-4947-903E-0E57D37C85E7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2DB891CF-D1BE-44D2-A15D-827110D47D3F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CB02141B-5E89-4F13-92BA-00DD700EDFE3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80F7DFE2-3CAF-4B7B-A958-2FF25285D15A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2EDC4EC7-30AE-4200-8DA9-66AE8D4C8C3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304DE8C4-F94A-4FAE-966B-5DF290A3CDC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0CDDF78E-BFCE-4281-8869-D0D2FCE203C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4DEF5A74-8A8F-4D9B-BE52-A648ABDBB0BB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9B6C9F55-227C-470A-B92D-38F6274F2C98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C9A2A254-1C22-4402-9A45-EAF73FD8BAB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33CBBB43-1870-4404-84EF-EDDBD0587D67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E8BA7F36-4219-4625-A45D-F76EB497A576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D7D0045-3463-4ADD-8D46-AE3C1525D9F4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1581CE9B-3135-479C-8D6A-5A9A5F7AF7D6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780E7146-D734-4FA4-9F1D-15437A6A995A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B7756A32-31E3-4955-82FD-AF2BE3755A0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29EB2BEE-115C-4D6D-B62B-E87E55562F55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0C0E2747-A248-4250-BD81-CE2C07E9C58F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EC9CD32B-A732-4523-B0EE-552E77DFB998}"/>
            </a:ext>
          </a:extLst>
        </xdr:cNvPr>
        <xdr:cNvSpPr txBox="1">
          <a:spLocks noChangeArrowheads="1"/>
        </xdr:cNvSpPr>
      </xdr:nvSpPr>
      <xdr:spPr bwMode="auto">
        <a:xfrm>
          <a:off x="3835977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BFED331-FC08-4682-878F-6DE2AE52E7A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2AFFAA5E-F218-4356-81AF-97B21CCF76F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0F46F8BE-B3E6-48FB-BDD4-9DD669796C5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8961A117-775C-41EE-B7A6-AA7EBA99549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E7FAEECC-0C03-41F3-8003-87CDC9BD2924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B0B859DB-4633-43C6-AC1F-3E8333DEC21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51FB89E9-FA2C-48F3-95BA-F23A52EC3D5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6A5D0944-8A3C-427C-99EE-1288224313F3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65D9F56-3A29-4731-A8B6-5547D6E30563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0E7BB0F-751E-4E7C-8BF7-85EDE21D542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25C8DE0-3FC1-479F-9B80-EA956045D70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D88E3772-AD71-44FC-A7D7-79D46C59EB12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75E816AD-0D96-48BE-99F6-920DE1522579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91E6679-7660-44C4-9772-060149BB6BC3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3FA6BBD7-582A-4AA4-9B05-DF291F0D1794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1FE53754-2544-4B73-94DE-1AE792D88BD7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577BF6C2-3CC6-4122-A4F4-D28D9F3B674A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61A3F7A3-71BA-4956-8DE9-CC6DFDCBD15B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A3713DB-E03A-445B-A01F-6372BF18BC4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9D01508-5FA0-4BFA-8F20-D82F4C163E0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3AD8695-68E3-4295-816E-EF498DF5B615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8D7ECADB-5BE0-4759-9FD7-3AE8BBF70FA0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4436C3D-F7E0-4FEA-8B76-BF42A97EC520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74416323-F33B-49DC-A8A2-F3317D6A79D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AA7688BA-3E5E-4924-B5DA-41E0511F128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E25D766C-9F3D-4DA1-A6C9-30B373C2125D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D6B827F8-6C6B-4679-B04A-9BAB929BB8D1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94CE897-26AC-421D-BDDD-81026545CFE7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70C06D9F-82AA-414E-8CF9-8D2FA4337BC5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E48CDDDB-3A79-405F-A916-C3F5E9981169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70A4B0FA-EE43-402D-AA8C-BF6F29B6D8C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26EBA069-4F0F-4A6F-9998-8EB43D9B6C6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74278BFA-8AE5-4A9A-9040-0703E877709A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B3671E9B-6A5C-4C91-BCF3-90454A58723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4FAF20FA-04EA-4A4B-9051-90896D4BEEB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542A6E4-C620-4F10-8227-4B78F9199A38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BF4F7FEE-DE78-4C0D-9ABD-E8BC37E3764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F911DD89-6B32-4147-8AD5-EA11B62A666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E3F7336C-B161-42B8-97FB-8EB2DFFC6416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11D8C8D2-9383-470A-99E9-2B320F17C344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52554921-35CD-4826-BDE9-986842264372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52908FE0-9250-4275-AEBD-4841FD844EE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D9C6449-7F73-4A6A-998C-BB0321FB4D4B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EFE9BDAF-4398-47EF-8CE7-7A895AE603A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81903EEB-B1C3-4808-8D9D-F20FEB30660F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4143E749-3071-435C-A8C6-9D86403BF10E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7D37B055-B66C-424D-9149-DD9925CE333C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BFD22ED-7B7F-47EC-8120-678C7D016BB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0447E6E1-941B-4273-8CAB-BFD9A5F6B8E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3583FD3C-790A-4565-AE72-B96F1CCA5827}"/>
            </a:ext>
          </a:extLst>
        </xdr:cNvPr>
        <xdr:cNvSpPr txBox="1">
          <a:spLocks noChangeArrowheads="1"/>
        </xdr:cNvSpPr>
      </xdr:nvSpPr>
      <xdr:spPr bwMode="auto">
        <a:xfrm>
          <a:off x="1802823" y="2475201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61B3BA3C-F9FE-4C7E-86BB-139C261F2172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B16273E2-7D91-49AF-9AD5-E56E3F42A78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E3B2EA01-04F8-4BF9-9E65-19606E95ED51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30E2958B-7D6F-439C-BA7F-4DBB03529D74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90AA5D5F-1120-4E4B-8FF3-6CCE9AF47D5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33C437FA-4323-4504-B8F2-F84DFD893F60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79D9AC5-82EF-44AC-A6E9-CA7661003AC2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FAB0ECD-DDFF-405B-9302-C9D1A0C6A92B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9C244B3-9A32-4B1E-83F8-3B7ABE484021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9FF7EA1-8EEB-4F3E-A09B-C6E52E0721D5}"/>
            </a:ext>
          </a:extLst>
        </xdr:cNvPr>
        <xdr:cNvSpPr txBox="1">
          <a:spLocks noChangeArrowheads="1"/>
        </xdr:cNvSpPr>
      </xdr:nvSpPr>
      <xdr:spPr bwMode="auto">
        <a:xfrm>
          <a:off x="21266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13062506-3A07-4232-91D2-9049632348D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155443B4-6D40-4269-904B-83109188810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00844BFC-DAE8-43B2-A925-FEFDB55F7B91}"/>
            </a:ext>
          </a:extLst>
        </xdr:cNvPr>
        <xdr:cNvSpPr txBox="1">
          <a:spLocks noChangeArrowheads="1"/>
        </xdr:cNvSpPr>
      </xdr:nvSpPr>
      <xdr:spPr bwMode="auto">
        <a:xfrm>
          <a:off x="1802823" y="2616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8F5201DB-E1D0-4BA6-B7CC-0299DB59C618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BAC31764-B7EA-4B18-9907-A6028575A0C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FC9241D2-42AF-493D-B45E-2AC8CAD4F87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8C7390C9-F285-4CFA-A953-139EFC620BC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775E9CEB-F6C5-49C4-8651-85E62CDC39F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59D29E18-3FB0-4836-9134-C4E08D18AF8D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FF549E83-5714-4130-BCA9-5F1BD55955AA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252AA1D7-FC7D-43F5-A70A-7B33273DB34A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8B7B1AFB-E2A0-4D98-AB0F-EF0976CDC43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F2F5246-3FEC-4922-8F31-38CDD9764F48}"/>
            </a:ext>
          </a:extLst>
        </xdr:cNvPr>
        <xdr:cNvSpPr txBox="1">
          <a:spLocks noChangeArrowheads="1"/>
        </xdr:cNvSpPr>
      </xdr:nvSpPr>
      <xdr:spPr bwMode="auto">
        <a:xfrm>
          <a:off x="21266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6614D0C9-98C0-48EE-B6A8-0819F58FC86E}"/>
            </a:ext>
          </a:extLst>
        </xdr:cNvPr>
        <xdr:cNvSpPr txBox="1">
          <a:spLocks noChangeArrowheads="1"/>
        </xdr:cNvSpPr>
      </xdr:nvSpPr>
      <xdr:spPr bwMode="auto">
        <a:xfrm>
          <a:off x="2193348" y="2640070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12F545A0-A842-4572-9620-C85983A3142F}"/>
            </a:ext>
          </a:extLst>
        </xdr:cNvPr>
        <xdr:cNvSpPr txBox="1">
          <a:spLocks noChangeArrowheads="1"/>
        </xdr:cNvSpPr>
      </xdr:nvSpPr>
      <xdr:spPr bwMode="auto">
        <a:xfrm>
          <a:off x="314325" y="3447790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E018F20C-9F4F-45FF-8AEF-C31FAD803B8C}"/>
            </a:ext>
          </a:extLst>
        </xdr:cNvPr>
        <xdr:cNvSpPr txBox="1">
          <a:spLocks noChangeArrowheads="1"/>
        </xdr:cNvSpPr>
      </xdr:nvSpPr>
      <xdr:spPr bwMode="auto">
        <a:xfrm>
          <a:off x="314325" y="3447790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E5729420-9DAC-403B-806E-7B1BB7E20BB7}"/>
            </a:ext>
          </a:extLst>
        </xdr:cNvPr>
        <xdr:cNvSpPr txBox="1">
          <a:spLocks noChangeArrowheads="1"/>
        </xdr:cNvSpPr>
      </xdr:nvSpPr>
      <xdr:spPr bwMode="auto">
        <a:xfrm>
          <a:off x="314325" y="2909021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915E285-6FAE-4C87-81B2-DDB469A4B09C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3CDA9EA7-FB36-4B53-9171-0D8B0CA2D9D9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02DACF1A-ABA7-473D-A0CC-BC669628CC05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FCCE19B-16F2-4DCC-819E-69790C0E7104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B823017F-9300-43F7-9EC0-1483ED2D34E8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407EC948-71C9-49E3-BED2-8B7DE6237592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46E84366-221D-471F-B814-244165143DD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94F6006-24A1-4E97-8FE0-CCF6406562E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DBD855B4-761E-4F98-A5BD-B721579FFE02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15DB786C-1711-4A4D-93CE-DB23B047CE5C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F16F771F-FFC9-46BB-A716-D2CB0017956F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ACB34157-5A5E-4E6A-9306-F3C6636E3016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3B899345-D197-470A-A581-6CE64376101D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D889AC0F-9760-4721-886D-B154CB9BDF03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26832596-23E3-4271-B1F7-54B60DA0B9D5}"/>
            </a:ext>
          </a:extLst>
        </xdr:cNvPr>
        <xdr:cNvSpPr txBox="1">
          <a:spLocks noChangeArrowheads="1"/>
        </xdr:cNvSpPr>
      </xdr:nvSpPr>
      <xdr:spPr bwMode="auto">
        <a:xfrm>
          <a:off x="4182341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6B50341D-92FF-4139-AAED-B8815B66B8E3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6498CAE-71CF-4A05-B7F1-E84A544A367B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773BE9A2-DF7B-4AD8-8A11-665325FF04B2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CDC72D8D-03E5-4AEC-A8D5-88E0E62057BA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496D06EB-3E1A-4775-8ABF-54449411C6E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2A7EAE28-A7D5-4E95-87D8-00C8A8AD094F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301F5C61-DCD5-4315-8D66-7CC216A0B8C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8F7ED3DF-4ADD-4084-82EC-B87EAA249D5E}"/>
            </a:ext>
          </a:extLst>
        </xdr:cNvPr>
        <xdr:cNvSpPr txBox="1">
          <a:spLocks noChangeArrowheads="1"/>
        </xdr:cNvSpPr>
      </xdr:nvSpPr>
      <xdr:spPr bwMode="auto">
        <a:xfrm>
          <a:off x="2634961" y="3197629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E477E2F1-9B5A-4358-9912-DB15A2E18282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8B975DE0-85AD-457D-9374-8B0A3E2733B9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C8C15B6F-D897-4206-9BDD-B784B40F2DAE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2E8EA52C-1AAF-4A8E-B832-A011AB48A5D9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8F3CE69D-2156-491C-BF4E-7C2E654FD630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F5143CDE-2E19-438A-9580-A2F138095750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7E706470-80CC-484D-B29D-87F19FDE5827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E7611B9D-B3EA-42C3-9419-D3A39D2CF796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45CCB1A-51FE-4E72-85C3-5671CA97573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86BF5C0A-B380-44A2-86F3-0E44376352E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0DA4D83-39CF-432A-81CA-E430DAE6870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F1460498-2350-46DE-80B1-43E78C9C426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EE2670C7-2A3E-4E92-85B6-4BEF07D6B1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D5EF0E4-5158-4943-BADA-D5C3889B444E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42D6BFD-639D-4B27-A633-1E9A3DEE2943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FE67D98A-A85C-4C90-90AB-B37A44DFEF2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0C4BC2C0-3879-4254-A5E3-80F920F7A0B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7B2AC778-1513-4EB3-8178-625E423304D8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A0E1231-9067-4145-B23A-BE5E0293C130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4F1245D-94BA-48D0-A04E-0AC4F8FCFDE6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A240731F-4940-4C51-970A-AA221BC246B7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FD8E36B2-FF0A-45BF-8C1C-9E7075142B1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45968857-D040-4819-A103-C5FD92AF343C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CD9F0C90-999F-4B59-87A5-A89ECB534247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9BEB66BF-CB2F-4743-AC3C-9A55B85FD9D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D75DED24-5A72-40E4-B0D0-AFD2CE2EA12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AB7E1CA4-D827-4AAC-B4BF-E8403B130E8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2927E6AE-D712-433E-A11A-ED62366150FC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2A071002-4344-4498-9D87-BEF6887588D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9021BAF3-B7DD-4C3C-BA7D-5EFE8E4A1F3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AA4C493A-BE2A-44A8-B90F-873D028F54DB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2C432A51-90AC-497D-BDF3-4404D4AD2E15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C4B84BA7-7C07-4E44-AEB3-FE63CAC4BE0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ECF736BD-0CFC-48DA-8D35-D445047FC9D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7090F909-F8A6-471B-83AC-68CD30665754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9AD038FB-3392-4671-B44A-CA14635C9930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5424D9D9-2725-40A4-B140-697209270B04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50A891B-26F7-4AC9-B4D1-AC27A526DEF4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0137267-FE20-4977-AC3F-1BA2F97247E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938B4FEE-3F2F-43DD-AD64-F3521988A28A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C835D3F8-9211-48F7-B96F-16A86581306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45870A8C-9346-4DF0-823D-600727F47C6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8A9C1567-43DC-480D-A4DD-2A25D722E17A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2F24BB8F-181A-41E4-AB14-DA7E6F385AD5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452EEE05-BE4B-49AC-82DE-1EF7C57D3683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72907F41-A75F-4064-B5C7-778C5816804D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BA7C9E06-FC7A-4319-B2B4-0FCB37727E14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D7FAA929-1249-419C-9443-044F09FAE954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5044A1D9-77DF-4F87-AA5B-CB3BF7D52939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AE4637B0-37E9-46E6-AEEB-3DBB53335AEA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8689D2BB-A02E-4AB1-AC85-CF1B556DDF07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9093AA4A-F047-46E0-B333-D049BC5CC105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BBACB119-83BC-4799-AE04-020B49F68789}"/>
            </a:ext>
          </a:extLst>
        </xdr:cNvPr>
        <xdr:cNvSpPr txBox="1">
          <a:spLocks noChangeArrowheads="1"/>
        </xdr:cNvSpPr>
      </xdr:nvSpPr>
      <xdr:spPr bwMode="auto">
        <a:xfrm>
          <a:off x="4182341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99B692C6-C53E-4882-83E4-3F5F51698E6F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D9E7DD3-DB53-4EDE-BDD2-78F425DBA7E6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7BD5B12F-8AB1-48F0-9723-19815E249A28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2D2DA0B8-8696-4B00-8576-47B08DCC6A20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E461887F-C1AB-476B-9D5E-A21E1158B92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1756526-C709-4148-8F5C-36F3026A144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8AE723EE-B3E3-42A3-B574-8777CFCAED96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A6F87DDE-8CB1-450D-B945-B69AA0B28A8A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71E03E9F-DE93-4272-A89C-74255A5E0F65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5B8E4AA-B435-4A87-B689-A11F500E1E4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651C76E0-2988-4BAB-9B67-50647BBCFBA5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B50935A7-D288-4110-8A0B-0C479C4C1520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039356E2-253D-4C64-BDE3-C3795958D209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C1E4C52-29F4-4C14-A659-2A57830C0B06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E7DA0A2A-4DE4-4E35-B392-20D63F8E11F4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86AC81C6-F2A3-4154-ABDC-84497549FA22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0FEB01B2-F1D5-4092-AFDA-DBDA9EDF41B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F7C140B-3F4C-409A-A9E8-2AC088611D0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DB766FB9-F9B1-4776-8D0D-B8BC8AC724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AD5BF86-B085-4810-B423-6941D414790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EE6F6E8-307E-4C08-8742-4E03AE16DE1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EA2475CB-C62D-4379-886E-404E552BF8D8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4718669B-1646-4CE1-AFEA-BE79905F51F5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2D03A8B0-05F1-413B-AEBA-61132F161E6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ECB6F50C-1252-4F53-A091-8378836FBE8E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DA5E2F5E-AB85-41E9-975F-87D95814623A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8DAE90E1-C101-468F-AFBE-9773B8069EB5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EC96918-1058-457D-8C76-F62FCB4321D9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B16D0B3-E2E1-4850-8F74-556816E54B9D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2FB1D591-5F48-4D6B-BCE3-DA9C99B4F2E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1ACD98F1-1AC7-4675-BF39-D29A6377A1A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83196715-3735-407C-8B80-0027C367DDD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7BAF1061-7C16-456C-A375-F1B92BF558C7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7B0A79B-DB16-4D22-9F89-AA85986E7C1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68909C98-9DF4-4637-AB6D-D9C8F497AF3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63AD64F1-3B73-4A04-84D4-C32ED38E526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5CFD12B3-0396-46A7-B16C-DCB938F355F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E198A350-AE43-46A4-ADB0-4A96EFBB8A9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E7817CB4-5A12-49B6-9CF0-B467663AEBAE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CD56D6E3-0E4B-4FBF-AE61-F75BE7AD9A28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B4FD239-7B7A-4DAB-8CF0-87CCD0F9C6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DDC8B0F5-3DA4-4368-B14B-E85C3066330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C865298-C6DB-482A-B0AC-45369071C4D4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BBD82A3-A903-481D-A3EA-682003C784E1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141EF085-7073-4E82-8F13-9BBC3E07AFE5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82719D94-45ED-4EF0-8A78-538B3FAA6937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DE3268C7-7E80-43D5-BE41-D1710040872E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F718A36C-B70F-4C59-98AB-0CD7A744DD8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8F013619-D711-4CB0-9D5E-57B172B454E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77B68249-3FDF-46C8-A74C-4A208254D182}"/>
            </a:ext>
          </a:extLst>
        </xdr:cNvPr>
        <xdr:cNvSpPr txBox="1">
          <a:spLocks noChangeArrowheads="1"/>
        </xdr:cNvSpPr>
      </xdr:nvSpPr>
      <xdr:spPr bwMode="auto">
        <a:xfrm>
          <a:off x="1802823" y="3185246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85E0C459-95D1-44A1-AA89-D7C3F9CDD01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4F877B02-0555-4759-9B37-4572C893BC4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206B8D0-94D5-4BFC-89F2-876AA417D81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D2BE2532-4651-47CC-8142-47DC95EAFD0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47212DCC-BCB7-47A6-8CA8-7EA4AAB6D03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C3CD2821-3B2D-4DF0-BBD0-B1736510C9A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25EED709-7C13-4081-A3C0-D9A32CF08235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26CD387E-3F20-4293-B570-6D0F393CC43B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6190D443-D1B9-40F4-AA0E-FCA9CA1723C0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CF2FB911-993D-4D2D-BAA6-7DCC1F53BA03}"/>
            </a:ext>
          </a:extLst>
        </xdr:cNvPr>
        <xdr:cNvSpPr txBox="1">
          <a:spLocks noChangeArrowheads="1"/>
        </xdr:cNvSpPr>
      </xdr:nvSpPr>
      <xdr:spPr bwMode="auto">
        <a:xfrm>
          <a:off x="21266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3750C28-AA57-4CE6-8974-C706D54537C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164F57F9-E356-456D-8248-D574E6EC0D9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A762F2C9-C3A0-4CBD-88CF-22EDA54C96B5}"/>
            </a:ext>
          </a:extLst>
        </xdr:cNvPr>
        <xdr:cNvSpPr txBox="1">
          <a:spLocks noChangeArrowheads="1"/>
        </xdr:cNvSpPr>
      </xdr:nvSpPr>
      <xdr:spPr bwMode="auto">
        <a:xfrm>
          <a:off x="1802823" y="3326389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324D2AEB-89B5-4078-A4C5-A93445D74E3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E65240B5-609C-420A-A8AF-0DB1354B1FC4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E4B6E09-CC94-47F4-A161-8B863E0438E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50355866-F26C-4E1F-AA98-1BD2F646790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87A45588-FDD8-40E9-8523-058C6A857E8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AEFA4FC6-4820-491C-8DDD-7BDE091286A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6E82BFBA-17CD-45EF-ADF0-B94291FDBC16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656B0441-FB81-4ED0-B332-449411284BC7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DCC1F3C1-E4D1-4456-8CB6-D5520CFD55A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12373395-6579-4441-AB32-24395394DD36}"/>
            </a:ext>
          </a:extLst>
        </xdr:cNvPr>
        <xdr:cNvSpPr txBox="1">
          <a:spLocks noChangeArrowheads="1"/>
        </xdr:cNvSpPr>
      </xdr:nvSpPr>
      <xdr:spPr bwMode="auto">
        <a:xfrm>
          <a:off x="21266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1EA45B31-53A9-4533-84E3-173CDFA23F6F}"/>
            </a:ext>
          </a:extLst>
        </xdr:cNvPr>
        <xdr:cNvSpPr txBox="1">
          <a:spLocks noChangeArrowheads="1"/>
        </xdr:cNvSpPr>
      </xdr:nvSpPr>
      <xdr:spPr bwMode="auto">
        <a:xfrm>
          <a:off x="2193348" y="3350115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22847707-799F-4BF5-AA3B-B7445E252E52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7E7079D-2491-40FD-A2C9-111985C3FDC5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13DC49AC-6A44-4DAD-A475-5169C5DF04B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A53B88E3-05BC-433A-B377-92081058360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B51DADCC-70E9-4867-A84E-EFB5714F827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B77FCBE-DFB3-4CB6-9767-58605F42ABC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5BED7A97-50F0-4D13-B548-33E94BD7F11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461CE807-4132-4F32-AA64-C7EA025206D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89622D20-241B-49E5-BD7F-9EA11323D17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FCE452BC-446E-41DE-B25D-BD285001BA9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3C56CA1-C46F-4ACA-ADA1-48F744A5B0EE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2F5858E6-50A1-4A0C-8E26-3539855ECD2B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DBF12339-74B2-49E9-95C4-E88273AD780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5FC9F9B0-F169-4AD3-AF3E-4839E4B3EB7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55107F99-371E-4B31-93E7-72910332F468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D362F052-7381-4C09-A35C-AF767453FDE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EAA75FA4-EEBD-4CBF-AD52-9FE2B0B44A54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77FF994F-D737-48B2-9EA9-A1F1757B458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E7068A65-06EE-41A6-A96A-120271401B0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327C6BE2-3A9D-4DE2-9D6A-E24F19E1599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BD148F08-4FFD-4053-81D9-FDC88B4FF8F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3C112287-2D69-4577-BB61-F1B7FCA02A1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456ECD7F-04B4-418E-950B-13ACF9BF525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F176B75-D3B9-4AA0-BE50-A045D0B68D5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790B0A7D-D1CE-4DD2-9BE3-6116C4768E82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86906AFA-D255-4682-815F-AE16818E120B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B7CA0146-7E27-462D-9B3E-8C881955CB4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3E6FC177-936E-41D2-8DA1-A260A41FD56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3479F293-FAB3-4C42-8394-6EDA2E392B78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7C19C36-CF3E-47A5-929F-626D39DFE888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AB85CB40-13BA-4D28-A454-1AA4A4092817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4199CDFA-51FA-45A5-BF83-E7B2DB5F4991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08DC981B-E331-43FF-B894-503069A203A4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F769AC38-5EA9-4D46-BE88-0C7B314A1F2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2E8CBF12-7C61-4B07-B4F3-86D9688409F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C5EE5E17-907F-4B9C-8863-7F53511649F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33DE4DF7-30D8-49DC-BF10-50F856F3CA6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00D64B72-2DA3-47F3-BC83-189696F0609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BE8BCCBC-F1FF-4521-B516-9EA8DDAC97A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A2AA3AC6-DB83-4FFB-90B0-9C4A7A02772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C7CE64AE-5AC1-4B1A-8415-4BA2924D7A1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A463DD0D-7474-4704-88A6-7F6E364C6EE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FBBC0EF4-6091-4377-A83E-6B21FED9078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7181D9A0-8089-4C1C-8BAF-C7335ADAA962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96211805-6C44-4F54-AA73-ECF759FC4BD4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14FBEBAA-FF7A-4416-A262-C1601C8B9F6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CA28DC9-AE9F-40BC-8426-DAF995D95F9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18624ADE-9813-4460-9C05-4CD77857695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CCEB542E-BEEB-450C-8205-D58FCC06D1A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0F85E924-1029-4B02-8A27-742D3B9E35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F6D74959-F215-4189-9D67-F30B67FE3C7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5337B349-6270-49E8-8889-8F3C628320C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BA5B48-88D6-4E3C-84FD-0FCB797223E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393A8933-DFE0-4F40-ACDF-AEB4B26F96B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516BD1AF-0988-4F95-A32C-BC657EA97C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02BE72E5-7E6E-488E-AA9F-56745116D276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A2F06772-A50F-49AC-8B15-D49844A5C3C2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8D252F56-CC64-40FB-B646-D1CFBF89DCF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637EA379-9BB6-4C0F-9625-494B27F93D0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86A049AD-B64A-4E03-94E7-91B5CD936AB5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923711B-225B-4471-90C4-5EB428D323EA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DFD60864-2FB8-48AF-828C-4310CC89CD3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A842DE09-081A-40E9-8CFC-110B30F93DEA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7F9B06D7-9C4A-4ABF-B791-24864590EC7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A93B869-A42D-4B02-87B0-B5AA96B1F3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10B43A8-245F-4A35-9CA2-B24790527FA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3265E2D2-4C85-4EFE-AA63-443D747B2828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6BE366A6-94DD-477B-A5BE-EF40FCBE0A7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2EA3688A-02C5-4326-ABCE-26A2C0E692F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8CF54AE-8C97-4D6F-9F98-B443B87AAE3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55588133-8D6E-484F-83D5-2E5C737FE68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C355E106-A60F-40BF-9395-46D5A6A78941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38C544A1-EA95-47FE-97FA-EAB54FF46838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C0103BA0-4CE3-4B22-B59B-0072DE58E6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B912EA7C-F04A-4B1F-B7A8-9BA72D23527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6A966B94-46E9-4E80-AC84-8C6305D5F311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B3AC10E4-2F28-4345-A2F9-384E8F9F0DF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D3E25362-549E-46EC-8399-2BCC38DA57E9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F90EC691-1719-4C64-8CA7-8A818A3938D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7444C8E5-768B-4BED-966A-8F95D3643D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6889B3EE-1D8C-489C-9DC9-67954CCAD1D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93C23BF2-3127-4450-A502-321FB6637D8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A0447EDA-F317-4031-B3D4-AA75EE8AB7D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2E5A22CB-FA11-4B33-8EAE-D30050145CA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D8376429-FC9B-4E11-9D52-AA1EFFB1C0A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81BD723C-6CA6-4BD7-A98A-071208FFAB27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9547604F-24C9-434B-90CD-1A739F6AEE3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7B73EDC5-D0C7-434B-8217-25322A310D7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5970CCBC-31CE-4D33-BC53-DB41ED40343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73F2B923-E4EE-4925-B3CB-5D897FB5A1AE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34B6B58-4210-4C63-9BE2-F136609BD4EF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357F777-A8C9-4158-8BCC-81B6FB353A4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3865AE9D-D549-410E-A651-71DA23BDB524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C3C7EC3B-E540-4747-8CB7-3B1C847EDDAE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D2B47313-0349-41DD-B5AB-6368A3AC72C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BDB6C641-7A1D-499C-9BFB-FBE67ADC287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8187AA6E-B2CF-450E-9388-998B08A7A4D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2FFE7E81-275E-4BFB-8524-EA381E3DFB7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330C0709-16F7-416E-A04C-995F89DB547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219F3445-484A-452E-94B4-3CBCD083A4C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78CCEAF-9681-402E-857B-FAD4581EAAB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EFB5E7A6-77BF-4D0C-8E36-1A9040CDE76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9A848304-EB7C-41A6-BD87-5E941991525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64B44235-8BFB-4107-A8AA-538ABA6EA007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833AA090-51A5-4165-88FE-D992C821E8CE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E0F72A1B-0235-43DB-9301-D7A4D011D495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7400320-6C17-4AFB-BB79-A2D1AA44F7C9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BDE54A40-F18C-4DBB-8706-A2D5D149A8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910CAE7B-18B4-4C66-8ECE-86217903362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7FFE736C-2949-47EC-8D76-C654C2C98D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D9AA87A6-4098-4E6A-BC16-8E335EA420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5E749C4A-6F4B-40B2-9BF4-2239835677D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E9C98644-AC06-4527-BF4E-C12BDB2CE5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53F73A-29E9-41B3-9729-3EBFBC8A376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DF2F7FEA-97A2-4BE5-9356-45AD6434FCA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D8C59B2D-E59C-46AB-BBA6-6220C2615FC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9984CDD1-CAC7-4F1B-B930-0169934D731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1AE2D16E-2A0B-499F-84BB-88E2F0508A8B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BB38BD08-B294-4382-8CE9-FA02E822B71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69F72DF5-E4B4-43B4-8BF2-C9B1204F90D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A8599BF4-54B9-4C6C-8731-FA6B19AB8A9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498B946E-5AE4-4034-9C92-C5298F2BDDE9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7A4F83F-713D-47F6-AA4E-6CC48AE51F09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27C1E43F-466A-46B0-9DDE-1EC68124EDA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D8A4A94A-C553-4D13-A2E6-5EA8B884B5D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9A76F44-2672-4931-852D-F115C215D8F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CBFC7C22-9011-4F23-A571-BD635B0FF6F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1B2C3F4E-019A-4844-AE18-D3B2086EAF93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37E96F03-48CF-42E7-B7E6-A601AA8E044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079F770E-7A48-41AD-92F9-14232F1ED2A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18FB4789-B732-44DF-8488-1914A3C81CD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45B5F3DB-3F85-45D8-B3BF-0CE541CAE5D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8AC019A9-3556-442B-BCDF-06DC1FDFDA0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189DB2B1-2A6F-4BEB-9612-7F31C02DE2C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DC1552EA-9408-4EB6-B3D3-1CEDA2D524F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3C64DE5D-04F7-4C8D-AB3E-4EC09C1E9343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A7F256C-A528-4FC7-A135-325EB43C8D0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529EEBD-1095-4A50-AED0-C100371AD95D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DCC0878F-0A53-4DFC-8E89-BB00B9765E2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BB0C13EA-2320-4248-9CCD-E955673A089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AE4EBF66-F621-4F23-BB92-E01955A1B666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3E701984-D500-4429-92F8-D7F30C4D45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520379F9-61F0-459A-B227-173CF9D3BD9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38AE7F69-0B38-496A-A87D-A443E8F4A27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D65B0706-5A14-49CD-8AAD-A8A3539323B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006ECC5B-D6AE-4096-8720-97E066E4C4E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3631A0E-2A7F-4E02-A63E-FBB26A2F9D7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28356563-37E6-450B-A614-AF57A8163E0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7AB44949-4183-437C-8FBE-0CEECE44BEB9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54CE924F-D4F7-4870-9A54-CDC0E12038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4BA363EC-9CBD-4357-82F3-2F0C9F1C06CB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AA906536-7066-4972-A702-767B39FF89C8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1014</v>
      </c>
      <c r="B1" s="118" t="s">
        <v>1015</v>
      </c>
      <c r="C1" s="118" t="s">
        <v>1016</v>
      </c>
    </row>
    <row r="2" spans="1:3" ht="16.5" customHeight="1">
      <c r="A2" s="120">
        <v>1</v>
      </c>
      <c r="B2" s="121" t="s">
        <v>341</v>
      </c>
      <c r="C2" s="122" t="s">
        <v>342</v>
      </c>
    </row>
    <row r="3" spans="1:3" ht="16.5" customHeight="1">
      <c r="A3" s="120">
        <v>2</v>
      </c>
      <c r="B3" s="121" t="s">
        <v>343</v>
      </c>
      <c r="C3" s="122" t="s">
        <v>344</v>
      </c>
    </row>
    <row r="4" spans="1:3" ht="29.25" customHeight="1">
      <c r="A4" s="120">
        <v>3</v>
      </c>
      <c r="B4" s="121" t="s">
        <v>345</v>
      </c>
      <c r="C4" s="122" t="s">
        <v>346</v>
      </c>
    </row>
    <row r="5" spans="1:3" ht="16.5" customHeight="1">
      <c r="A5" s="120">
        <v>4</v>
      </c>
      <c r="B5" s="121" t="s">
        <v>347</v>
      </c>
      <c r="C5" s="122" t="s">
        <v>348</v>
      </c>
    </row>
    <row r="6" spans="1:3" ht="29.25" customHeight="1">
      <c r="A6" s="120">
        <v>5</v>
      </c>
      <c r="B6" s="121" t="s">
        <v>349</v>
      </c>
      <c r="C6" s="122" t="s">
        <v>350</v>
      </c>
    </row>
    <row r="7" spans="1:3" ht="29.25" customHeight="1">
      <c r="A7" s="120">
        <v>6</v>
      </c>
      <c r="B7" s="121" t="s">
        <v>351</v>
      </c>
      <c r="C7" s="122" t="s">
        <v>352</v>
      </c>
    </row>
    <row r="8" spans="1:3" ht="29.25" customHeight="1">
      <c r="A8" s="120">
        <v>7</v>
      </c>
      <c r="B8" s="121" t="s">
        <v>829</v>
      </c>
      <c r="C8" s="122" t="s">
        <v>353</v>
      </c>
    </row>
    <row r="9" spans="1:3" ht="29.25" customHeight="1">
      <c r="A9" s="120">
        <v>8</v>
      </c>
      <c r="B9" s="121" t="s">
        <v>354</v>
      </c>
      <c r="C9" s="122" t="s">
        <v>355</v>
      </c>
    </row>
    <row r="10" spans="1:3" ht="29.25" customHeight="1">
      <c r="A10" s="120">
        <v>9</v>
      </c>
      <c r="B10" s="121" t="s">
        <v>356</v>
      </c>
      <c r="C10" s="122" t="s">
        <v>357</v>
      </c>
    </row>
    <row r="11" spans="1:3" ht="29.25" customHeight="1">
      <c r="A11" s="120">
        <v>10</v>
      </c>
      <c r="B11" s="121" t="s">
        <v>358</v>
      </c>
      <c r="C11" s="122" t="s">
        <v>359</v>
      </c>
    </row>
    <row r="12" spans="1:3" ht="28.5" customHeight="1">
      <c r="A12" s="120">
        <v>11</v>
      </c>
      <c r="B12" s="121" t="s">
        <v>830</v>
      </c>
      <c r="C12" s="122" t="s">
        <v>360</v>
      </c>
    </row>
    <row r="13" spans="1:3" ht="29.25" customHeight="1">
      <c r="A13" s="120">
        <v>12</v>
      </c>
      <c r="B13" s="121" t="s">
        <v>361</v>
      </c>
      <c r="C13" s="122" t="s">
        <v>362</v>
      </c>
    </row>
    <row r="14" spans="1:3" ht="29.25" customHeight="1">
      <c r="A14" s="120">
        <v>13</v>
      </c>
      <c r="B14" s="121" t="s">
        <v>363</v>
      </c>
      <c r="C14" s="122" t="s">
        <v>364</v>
      </c>
    </row>
    <row r="15" spans="1:3" ht="29.25" customHeight="1">
      <c r="A15" s="120">
        <v>14</v>
      </c>
      <c r="B15" s="121" t="s">
        <v>365</v>
      </c>
      <c r="C15" s="122" t="s">
        <v>366</v>
      </c>
    </row>
    <row r="16" spans="1:3" ht="39.75" customHeight="1">
      <c r="A16" s="120">
        <v>15</v>
      </c>
      <c r="B16" s="121" t="s">
        <v>367</v>
      </c>
      <c r="C16" s="122" t="s">
        <v>368</v>
      </c>
    </row>
    <row r="17" spans="1:3" ht="29.25" customHeight="1">
      <c r="A17" s="120">
        <v>16</v>
      </c>
      <c r="B17" s="121" t="s">
        <v>369</v>
      </c>
      <c r="C17" s="122" t="s">
        <v>370</v>
      </c>
    </row>
    <row r="18" spans="1:3" ht="29.25" customHeight="1">
      <c r="A18" s="120">
        <v>17</v>
      </c>
      <c r="B18" s="121" t="s">
        <v>371</v>
      </c>
      <c r="C18" s="122" t="s">
        <v>372</v>
      </c>
    </row>
    <row r="19" spans="1:3" ht="29.25" customHeight="1">
      <c r="A19" s="120">
        <v>18</v>
      </c>
      <c r="B19" s="121" t="s">
        <v>373</v>
      </c>
      <c r="C19" s="122" t="s">
        <v>374</v>
      </c>
    </row>
    <row r="20" spans="1:3" ht="29.25" customHeight="1">
      <c r="A20" s="120">
        <v>19</v>
      </c>
      <c r="B20" s="121" t="s">
        <v>375</v>
      </c>
      <c r="C20" s="122" t="s">
        <v>376</v>
      </c>
    </row>
    <row r="21" spans="1:3" ht="29.25" customHeight="1">
      <c r="A21" s="120">
        <v>20</v>
      </c>
      <c r="B21" s="121" t="s">
        <v>377</v>
      </c>
      <c r="C21" s="122" t="s">
        <v>378</v>
      </c>
    </row>
    <row r="22" spans="1:3" ht="29.25" customHeight="1">
      <c r="A22" s="120">
        <v>21</v>
      </c>
      <c r="B22" s="121" t="s">
        <v>379</v>
      </c>
      <c r="C22" s="122" t="s">
        <v>380</v>
      </c>
    </row>
    <row r="23" spans="1:3" ht="29.25" customHeight="1">
      <c r="A23" s="120">
        <v>22</v>
      </c>
      <c r="B23" s="121" t="s">
        <v>831</v>
      </c>
      <c r="C23" s="122" t="s">
        <v>381</v>
      </c>
    </row>
    <row r="24" spans="1:3" ht="16.5" customHeight="1">
      <c r="A24" s="120">
        <v>23</v>
      </c>
      <c r="B24" s="121" t="s">
        <v>382</v>
      </c>
      <c r="C24" s="122" t="s">
        <v>383</v>
      </c>
    </row>
    <row r="25" spans="1:3" ht="16.5" customHeight="1">
      <c r="A25" s="120">
        <v>24</v>
      </c>
      <c r="B25" s="121" t="s">
        <v>384</v>
      </c>
      <c r="C25" s="122" t="s">
        <v>385</v>
      </c>
    </row>
    <row r="26" spans="1:3" ht="16.5" customHeight="1">
      <c r="A26" s="120">
        <v>25</v>
      </c>
      <c r="B26" s="121" t="s">
        <v>386</v>
      </c>
      <c r="C26" s="122" t="s">
        <v>387</v>
      </c>
    </row>
    <row r="27" spans="1:3" ht="16.5" customHeight="1">
      <c r="A27" s="120">
        <v>26</v>
      </c>
      <c r="B27" s="121" t="s">
        <v>388</v>
      </c>
      <c r="C27" s="122" t="s">
        <v>389</v>
      </c>
    </row>
    <row r="28" spans="1:3" ht="16.5" customHeight="1">
      <c r="A28" s="120">
        <v>27</v>
      </c>
      <c r="B28" s="121" t="s">
        <v>390</v>
      </c>
      <c r="C28" s="122" t="s">
        <v>391</v>
      </c>
    </row>
    <row r="29" spans="1:3" ht="16.5" customHeight="1">
      <c r="A29" s="120">
        <v>28</v>
      </c>
      <c r="B29" s="121" t="s">
        <v>392</v>
      </c>
      <c r="C29" s="122" t="s">
        <v>393</v>
      </c>
    </row>
    <row r="30" spans="1:3" ht="16.5" customHeight="1">
      <c r="A30" s="120">
        <v>29</v>
      </c>
      <c r="B30" s="121" t="s">
        <v>394</v>
      </c>
      <c r="C30" s="122" t="s">
        <v>395</v>
      </c>
    </row>
    <row r="31" spans="1:3" ht="16.5" customHeight="1">
      <c r="A31" s="120">
        <v>30</v>
      </c>
      <c r="B31" s="121" t="s">
        <v>396</v>
      </c>
      <c r="C31" s="122" t="s">
        <v>397</v>
      </c>
    </row>
    <row r="32" spans="1:3" ht="16.5" customHeight="1">
      <c r="A32" s="120">
        <v>31</v>
      </c>
      <c r="B32" s="121" t="s">
        <v>398</v>
      </c>
      <c r="C32" s="122" t="s">
        <v>399</v>
      </c>
    </row>
    <row r="33" spans="1:3" ht="16.5" customHeight="1">
      <c r="A33" s="120">
        <v>32</v>
      </c>
      <c r="B33" s="121" t="s">
        <v>400</v>
      </c>
      <c r="C33" s="122" t="s">
        <v>401</v>
      </c>
    </row>
    <row r="34" spans="1:3" ht="16.5" customHeight="1">
      <c r="A34" s="120">
        <v>33</v>
      </c>
      <c r="B34" s="121" t="s">
        <v>402</v>
      </c>
      <c r="C34" s="122" t="s">
        <v>403</v>
      </c>
    </row>
    <row r="35" spans="1:3" ht="16.5" customHeight="1">
      <c r="A35" s="120">
        <v>34</v>
      </c>
      <c r="B35" s="121" t="s">
        <v>832</v>
      </c>
      <c r="C35" s="122" t="s">
        <v>404</v>
      </c>
    </row>
    <row r="36" spans="1:3" ht="16.5" customHeight="1">
      <c r="A36" s="120">
        <v>35</v>
      </c>
      <c r="B36" s="121" t="s">
        <v>405</v>
      </c>
      <c r="C36" s="122" t="s">
        <v>406</v>
      </c>
    </row>
    <row r="37" spans="1:3" ht="16.5" customHeight="1">
      <c r="A37" s="120">
        <v>36</v>
      </c>
      <c r="B37" s="121" t="s">
        <v>407</v>
      </c>
      <c r="C37" s="122" t="s">
        <v>408</v>
      </c>
    </row>
    <row r="38" spans="1:3" ht="29.25" customHeight="1">
      <c r="A38" s="120">
        <v>37</v>
      </c>
      <c r="B38" s="121" t="s">
        <v>409</v>
      </c>
      <c r="C38" s="122" t="s">
        <v>410</v>
      </c>
    </row>
    <row r="39" spans="1:3" ht="29.25" customHeight="1">
      <c r="A39" s="120">
        <v>38</v>
      </c>
      <c r="B39" s="121" t="s">
        <v>411</v>
      </c>
      <c r="C39" s="122" t="s">
        <v>412</v>
      </c>
    </row>
    <row r="40" spans="1:3" ht="29.25" customHeight="1">
      <c r="A40" s="120">
        <v>39</v>
      </c>
      <c r="B40" s="121" t="s">
        <v>413</v>
      </c>
      <c r="C40" s="122" t="s">
        <v>414</v>
      </c>
    </row>
    <row r="41" spans="1:3" ht="29.25" customHeight="1">
      <c r="A41" s="120">
        <v>40</v>
      </c>
      <c r="B41" s="121" t="s">
        <v>415</v>
      </c>
      <c r="C41" s="122" t="s">
        <v>416</v>
      </c>
    </row>
    <row r="42" spans="1:3" ht="29.25" customHeight="1">
      <c r="A42" s="120">
        <v>41</v>
      </c>
      <c r="B42" s="121" t="s">
        <v>417</v>
      </c>
      <c r="C42" s="122" t="s">
        <v>418</v>
      </c>
    </row>
    <row r="43" spans="1:3" ht="29.25" customHeight="1">
      <c r="A43" s="120">
        <v>42</v>
      </c>
      <c r="B43" s="121" t="s">
        <v>419</v>
      </c>
      <c r="C43" s="122" t="s">
        <v>420</v>
      </c>
    </row>
    <row r="44" spans="1:3" ht="16.5" customHeight="1">
      <c r="A44" s="120">
        <v>43</v>
      </c>
      <c r="B44" s="121" t="s">
        <v>421</v>
      </c>
      <c r="C44" s="122" t="s">
        <v>422</v>
      </c>
    </row>
    <row r="45" spans="1:3" ht="16.5" customHeight="1">
      <c r="A45" s="120">
        <v>44</v>
      </c>
      <c r="B45" s="121" t="s">
        <v>423</v>
      </c>
      <c r="C45" s="122" t="s">
        <v>424</v>
      </c>
    </row>
    <row r="46" spans="1:3" ht="29.25" customHeight="1">
      <c r="A46" s="120">
        <v>45</v>
      </c>
      <c r="B46" s="121" t="s">
        <v>425</v>
      </c>
      <c r="C46" s="122" t="s">
        <v>426</v>
      </c>
    </row>
    <row r="47" spans="1:3" ht="29.25" customHeight="1">
      <c r="A47" s="120">
        <v>46</v>
      </c>
      <c r="B47" s="121" t="s">
        <v>427</v>
      </c>
      <c r="C47" s="122" t="s">
        <v>428</v>
      </c>
    </row>
    <row r="48" spans="1:3" ht="16.5" customHeight="1">
      <c r="A48" s="120">
        <v>47</v>
      </c>
      <c r="B48" s="121" t="s">
        <v>429</v>
      </c>
      <c r="C48" s="122" t="s">
        <v>430</v>
      </c>
    </row>
    <row r="49" spans="1:4" ht="29.25" customHeight="1">
      <c r="A49" s="120">
        <v>48</v>
      </c>
      <c r="B49" s="121" t="s">
        <v>431</v>
      </c>
      <c r="C49" s="122" t="s">
        <v>432</v>
      </c>
    </row>
    <row r="50" spans="1:4" ht="29.25" customHeight="1">
      <c r="A50" s="120">
        <v>49</v>
      </c>
      <c r="B50" s="121" t="s">
        <v>433</v>
      </c>
      <c r="C50" s="122" t="s">
        <v>434</v>
      </c>
    </row>
    <row r="51" spans="1:4" ht="29.25" customHeight="1">
      <c r="A51" s="120">
        <v>50</v>
      </c>
      <c r="B51" s="121" t="s">
        <v>435</v>
      </c>
      <c r="C51" s="122" t="s">
        <v>436</v>
      </c>
      <c r="D51" s="119" t="s">
        <v>1017</v>
      </c>
    </row>
    <row r="52" spans="1:4" ht="29.25" customHeight="1">
      <c r="A52" s="120">
        <v>51</v>
      </c>
      <c r="B52" s="121" t="s">
        <v>437</v>
      </c>
      <c r="C52" s="122" t="s">
        <v>438</v>
      </c>
    </row>
    <row r="53" spans="1:4" ht="29.25" customHeight="1">
      <c r="A53" s="120">
        <v>52</v>
      </c>
      <c r="B53" s="121" t="s">
        <v>439</v>
      </c>
      <c r="C53" s="122" t="s">
        <v>440</v>
      </c>
    </row>
    <row r="54" spans="1:4" ht="29.25" customHeight="1">
      <c r="A54" s="120">
        <v>53</v>
      </c>
      <c r="B54" s="121" t="s">
        <v>441</v>
      </c>
      <c r="C54" s="122" t="s">
        <v>442</v>
      </c>
    </row>
    <row r="55" spans="1:4" ht="29.25" customHeight="1">
      <c r="A55" s="120">
        <v>54</v>
      </c>
      <c r="B55" s="121" t="s">
        <v>443</v>
      </c>
      <c r="C55" s="122" t="s">
        <v>444</v>
      </c>
    </row>
    <row r="56" spans="1:4" ht="16.5" customHeight="1">
      <c r="A56" s="120">
        <v>55</v>
      </c>
      <c r="B56" s="121" t="s">
        <v>445</v>
      </c>
      <c r="C56" s="122" t="s">
        <v>446</v>
      </c>
    </row>
    <row r="57" spans="1:4" ht="16.5" customHeight="1">
      <c r="A57" s="120">
        <v>56</v>
      </c>
      <c r="B57" s="121" t="s">
        <v>447</v>
      </c>
      <c r="C57" s="122" t="s">
        <v>448</v>
      </c>
    </row>
    <row r="58" spans="1:4" ht="16.5" customHeight="1">
      <c r="A58" s="120">
        <v>57</v>
      </c>
      <c r="B58" s="121" t="s">
        <v>449</v>
      </c>
      <c r="C58" s="122" t="s">
        <v>450</v>
      </c>
    </row>
    <row r="59" spans="1:4" ht="16.5" customHeight="1">
      <c r="A59" s="120">
        <v>58</v>
      </c>
      <c r="B59" s="121" t="s">
        <v>451</v>
      </c>
      <c r="C59" s="122" t="s">
        <v>452</v>
      </c>
    </row>
    <row r="60" spans="1:4" ht="16.5" customHeight="1">
      <c r="A60" s="120">
        <v>59</v>
      </c>
      <c r="B60" s="121" t="s">
        <v>453</v>
      </c>
      <c r="C60" s="122" t="s">
        <v>454</v>
      </c>
    </row>
    <row r="61" spans="1:4" ht="16.5" customHeight="1">
      <c r="A61" s="120">
        <v>60</v>
      </c>
      <c r="B61" s="121" t="s">
        <v>455</v>
      </c>
      <c r="C61" s="122" t="s">
        <v>456</v>
      </c>
    </row>
    <row r="62" spans="1:4" ht="16.5" customHeight="1">
      <c r="A62" s="120">
        <v>61</v>
      </c>
      <c r="B62" s="121" t="s">
        <v>457</v>
      </c>
      <c r="C62" s="122" t="s">
        <v>458</v>
      </c>
    </row>
    <row r="63" spans="1:4" ht="16.5" customHeight="1">
      <c r="A63" s="120">
        <v>62</v>
      </c>
      <c r="B63" s="121" t="s">
        <v>459</v>
      </c>
      <c r="C63" s="122" t="s">
        <v>460</v>
      </c>
    </row>
    <row r="64" spans="1:4" ht="29.25" customHeight="1">
      <c r="A64" s="120">
        <v>63</v>
      </c>
      <c r="B64" s="121" t="s">
        <v>461</v>
      </c>
      <c r="C64" s="122" t="s">
        <v>462</v>
      </c>
    </row>
    <row r="65" spans="1:3" ht="29.25" customHeight="1">
      <c r="A65" s="120">
        <v>64</v>
      </c>
      <c r="B65" s="121" t="s">
        <v>463</v>
      </c>
      <c r="C65" s="122" t="s">
        <v>464</v>
      </c>
    </row>
    <row r="66" spans="1:3" ht="29.25" customHeight="1">
      <c r="A66" s="120">
        <v>65</v>
      </c>
      <c r="B66" s="121" t="s">
        <v>465</v>
      </c>
      <c r="C66" s="122" t="s">
        <v>466</v>
      </c>
    </row>
    <row r="67" spans="1:3" ht="29.25" customHeight="1">
      <c r="A67" s="120">
        <v>66</v>
      </c>
      <c r="B67" s="121" t="s">
        <v>467</v>
      </c>
      <c r="C67" s="122" t="s">
        <v>468</v>
      </c>
    </row>
    <row r="68" spans="1:3" ht="16.5" customHeight="1">
      <c r="A68" s="120">
        <v>67</v>
      </c>
      <c r="B68" s="121" t="s">
        <v>469</v>
      </c>
      <c r="C68" s="122" t="s">
        <v>470</v>
      </c>
    </row>
    <row r="69" spans="1:3" ht="29.25" customHeight="1">
      <c r="A69" s="120">
        <v>68</v>
      </c>
      <c r="B69" s="121" t="s">
        <v>471</v>
      </c>
      <c r="C69" s="122" t="s">
        <v>472</v>
      </c>
    </row>
    <row r="70" spans="1:3" ht="29.25" customHeight="1">
      <c r="A70" s="120">
        <v>69</v>
      </c>
      <c r="B70" s="121" t="s">
        <v>473</v>
      </c>
      <c r="C70" s="122" t="s">
        <v>474</v>
      </c>
    </row>
    <row r="71" spans="1:3" ht="29.25" customHeight="1">
      <c r="A71" s="120">
        <v>70</v>
      </c>
      <c r="B71" s="121" t="s">
        <v>475</v>
      </c>
      <c r="C71" s="122" t="s">
        <v>476</v>
      </c>
    </row>
    <row r="72" spans="1:3" ht="29.25" customHeight="1">
      <c r="A72" s="120">
        <v>71</v>
      </c>
      <c r="B72" s="121" t="s">
        <v>477</v>
      </c>
      <c r="C72" s="122" t="s">
        <v>478</v>
      </c>
    </row>
    <row r="73" spans="1:3" ht="29.25" customHeight="1">
      <c r="A73" s="120">
        <v>72</v>
      </c>
      <c r="B73" s="121" t="s">
        <v>479</v>
      </c>
      <c r="C73" s="122" t="s">
        <v>480</v>
      </c>
    </row>
    <row r="74" spans="1:3" ht="29.25" customHeight="1">
      <c r="A74" s="120">
        <v>73</v>
      </c>
      <c r="B74" s="121" t="s">
        <v>481</v>
      </c>
      <c r="C74" s="122" t="s">
        <v>482</v>
      </c>
    </row>
    <row r="75" spans="1:3" ht="29.25" customHeight="1">
      <c r="A75" s="120">
        <v>74</v>
      </c>
      <c r="B75" s="121" t="s">
        <v>483</v>
      </c>
      <c r="C75" s="122" t="s">
        <v>484</v>
      </c>
    </row>
    <row r="76" spans="1:3" ht="29.25" customHeight="1">
      <c r="A76" s="120">
        <v>75</v>
      </c>
      <c r="B76" s="121" t="s">
        <v>485</v>
      </c>
      <c r="C76" s="122" t="s">
        <v>486</v>
      </c>
    </row>
    <row r="77" spans="1:3" ht="29.25" customHeight="1">
      <c r="A77" s="120">
        <v>76</v>
      </c>
      <c r="B77" s="121" t="s">
        <v>487</v>
      </c>
      <c r="C77" s="122" t="s">
        <v>488</v>
      </c>
    </row>
    <row r="78" spans="1:3" ht="29.25" customHeight="1">
      <c r="A78" s="120">
        <v>77</v>
      </c>
      <c r="B78" s="121" t="s">
        <v>489</v>
      </c>
      <c r="C78" s="122" t="s">
        <v>490</v>
      </c>
    </row>
    <row r="79" spans="1:3" ht="29.25" customHeight="1">
      <c r="A79" s="120">
        <v>78</v>
      </c>
      <c r="B79" s="121" t="s">
        <v>491</v>
      </c>
      <c r="C79" s="122" t="s">
        <v>492</v>
      </c>
    </row>
    <row r="80" spans="1:3" ht="29.25" customHeight="1">
      <c r="A80" s="120">
        <v>79</v>
      </c>
      <c r="B80" s="121" t="s">
        <v>493</v>
      </c>
      <c r="C80" s="122" t="s">
        <v>494</v>
      </c>
    </row>
    <row r="81" spans="1:3" ht="29.25" customHeight="1">
      <c r="A81" s="120">
        <v>80</v>
      </c>
      <c r="B81" s="121" t="s">
        <v>495</v>
      </c>
      <c r="C81" s="122" t="s">
        <v>496</v>
      </c>
    </row>
    <row r="82" spans="1:3" ht="29.25" customHeight="1">
      <c r="A82" s="120">
        <v>81</v>
      </c>
      <c r="B82" s="121" t="s">
        <v>497</v>
      </c>
      <c r="C82" s="122" t="s">
        <v>498</v>
      </c>
    </row>
    <row r="83" spans="1:3" ht="29.25" customHeight="1">
      <c r="A83" s="120">
        <v>82</v>
      </c>
      <c r="B83" s="121" t="s">
        <v>499</v>
      </c>
      <c r="C83" s="122" t="s">
        <v>500</v>
      </c>
    </row>
    <row r="84" spans="1:3" ht="29.25" customHeight="1">
      <c r="A84" s="120">
        <v>83</v>
      </c>
      <c r="B84" s="121" t="s">
        <v>501</v>
      </c>
      <c r="C84" s="122" t="s">
        <v>502</v>
      </c>
    </row>
    <row r="85" spans="1:3" ht="29.25" customHeight="1">
      <c r="A85" s="120">
        <v>84</v>
      </c>
      <c r="B85" s="121" t="s">
        <v>503</v>
      </c>
      <c r="C85" s="122" t="s">
        <v>504</v>
      </c>
    </row>
    <row r="86" spans="1:3" ht="29.25" customHeight="1">
      <c r="A86" s="120">
        <v>85</v>
      </c>
      <c r="B86" s="121" t="s">
        <v>505</v>
      </c>
      <c r="C86" s="122" t="s">
        <v>506</v>
      </c>
    </row>
    <row r="87" spans="1:3" ht="29.25" customHeight="1">
      <c r="A87" s="120">
        <v>86</v>
      </c>
      <c r="B87" s="121" t="s">
        <v>507</v>
      </c>
      <c r="C87" s="122" t="s">
        <v>508</v>
      </c>
    </row>
    <row r="88" spans="1:3" ht="29.25" customHeight="1">
      <c r="A88" s="120">
        <v>87</v>
      </c>
      <c r="B88" s="121" t="s">
        <v>509</v>
      </c>
      <c r="C88" s="122" t="s">
        <v>510</v>
      </c>
    </row>
    <row r="89" spans="1:3" ht="29.25" customHeight="1">
      <c r="A89" s="120">
        <v>88</v>
      </c>
      <c r="B89" s="121" t="s">
        <v>511</v>
      </c>
      <c r="C89" s="122" t="s">
        <v>512</v>
      </c>
    </row>
    <row r="90" spans="1:3" ht="29.25" customHeight="1">
      <c r="A90" s="120">
        <v>89</v>
      </c>
      <c r="B90" s="121" t="s">
        <v>513</v>
      </c>
      <c r="C90" s="122" t="s">
        <v>514</v>
      </c>
    </row>
    <row r="91" spans="1:3" ht="29.25" customHeight="1">
      <c r="A91" s="120">
        <v>90</v>
      </c>
      <c r="B91" s="121" t="s">
        <v>515</v>
      </c>
      <c r="C91" s="122" t="s">
        <v>516</v>
      </c>
    </row>
    <row r="92" spans="1:3" ht="29.25" customHeight="1">
      <c r="A92" s="120">
        <v>91</v>
      </c>
      <c r="B92" s="121" t="s">
        <v>517</v>
      </c>
      <c r="C92" s="122" t="s">
        <v>518</v>
      </c>
    </row>
    <row r="93" spans="1:3" ht="29.25" customHeight="1">
      <c r="A93" s="120">
        <v>92</v>
      </c>
      <c r="B93" s="121" t="s">
        <v>519</v>
      </c>
      <c r="C93" s="122" t="s">
        <v>520</v>
      </c>
    </row>
    <row r="94" spans="1:3" ht="29.25" customHeight="1">
      <c r="A94" s="120">
        <v>93</v>
      </c>
      <c r="B94" s="121" t="s">
        <v>521</v>
      </c>
      <c r="C94" s="122" t="s">
        <v>522</v>
      </c>
    </row>
    <row r="95" spans="1:3" ht="29.25" customHeight="1">
      <c r="A95" s="120">
        <v>94</v>
      </c>
      <c r="B95" s="121" t="s">
        <v>523</v>
      </c>
      <c r="C95" s="122" t="s">
        <v>524</v>
      </c>
    </row>
    <row r="96" spans="1:3" ht="29.25" customHeight="1">
      <c r="A96" s="120">
        <v>95</v>
      </c>
      <c r="B96" s="121" t="s">
        <v>525</v>
      </c>
      <c r="C96" s="122" t="s">
        <v>526</v>
      </c>
    </row>
    <row r="97" spans="1:3" ht="29.25" customHeight="1">
      <c r="A97" s="120">
        <v>96</v>
      </c>
      <c r="B97" s="121" t="s">
        <v>527</v>
      </c>
      <c r="C97" s="122" t="s">
        <v>528</v>
      </c>
    </row>
    <row r="98" spans="1:3" ht="29.25" customHeight="1">
      <c r="A98" s="120">
        <v>97</v>
      </c>
      <c r="B98" s="121" t="s">
        <v>529</v>
      </c>
      <c r="C98" s="122" t="s">
        <v>530</v>
      </c>
    </row>
    <row r="99" spans="1:3" ht="29.25" customHeight="1">
      <c r="A99" s="120">
        <v>98</v>
      </c>
      <c r="B99" s="121" t="s">
        <v>531</v>
      </c>
      <c r="C99" s="122" t="s">
        <v>532</v>
      </c>
    </row>
    <row r="100" spans="1:3" ht="29.25" customHeight="1">
      <c r="A100" s="120">
        <v>99</v>
      </c>
      <c r="B100" s="121" t="s">
        <v>533</v>
      </c>
      <c r="C100" s="122" t="s">
        <v>534</v>
      </c>
    </row>
    <row r="101" spans="1:3" ht="29.25" customHeight="1">
      <c r="A101" s="120">
        <v>100</v>
      </c>
      <c r="B101" s="121" t="s">
        <v>535</v>
      </c>
      <c r="C101" s="122" t="s">
        <v>536</v>
      </c>
    </row>
    <row r="102" spans="1:3" ht="29.25" customHeight="1">
      <c r="A102" s="120">
        <v>101</v>
      </c>
      <c r="B102" s="121" t="s">
        <v>537</v>
      </c>
      <c r="C102" s="122" t="s">
        <v>538</v>
      </c>
    </row>
    <row r="103" spans="1:3" ht="29.25" customHeight="1">
      <c r="A103" s="120">
        <v>102</v>
      </c>
      <c r="B103" s="121" t="s">
        <v>539</v>
      </c>
      <c r="C103" s="122" t="s">
        <v>540</v>
      </c>
    </row>
    <row r="104" spans="1:3" ht="29.25" customHeight="1">
      <c r="A104" s="120">
        <v>103</v>
      </c>
      <c r="B104" s="121" t="s">
        <v>541</v>
      </c>
      <c r="C104" s="122" t="s">
        <v>542</v>
      </c>
    </row>
    <row r="105" spans="1:3" ht="29.25" customHeight="1">
      <c r="A105" s="120">
        <v>104</v>
      </c>
      <c r="B105" s="121" t="s">
        <v>543</v>
      </c>
      <c r="C105" s="122" t="s">
        <v>544</v>
      </c>
    </row>
    <row r="106" spans="1:3" ht="29.25" customHeight="1">
      <c r="A106" s="120">
        <v>105</v>
      </c>
      <c r="B106" s="121" t="s">
        <v>545</v>
      </c>
      <c r="C106" s="122" t="s">
        <v>546</v>
      </c>
    </row>
    <row r="107" spans="1:3" ht="29.25" customHeight="1">
      <c r="A107" s="120">
        <v>106</v>
      </c>
      <c r="B107" s="121" t="s">
        <v>547</v>
      </c>
      <c r="C107" s="122" t="s">
        <v>548</v>
      </c>
    </row>
    <row r="108" spans="1:3" ht="29.25" customHeight="1">
      <c r="A108" s="120">
        <v>107</v>
      </c>
      <c r="B108" s="121" t="s">
        <v>549</v>
      </c>
      <c r="C108" s="122" t="s">
        <v>550</v>
      </c>
    </row>
    <row r="109" spans="1:3" ht="29.25" customHeight="1">
      <c r="A109" s="120">
        <v>108</v>
      </c>
      <c r="B109" s="121" t="s">
        <v>551</v>
      </c>
      <c r="C109" s="122" t="s">
        <v>552</v>
      </c>
    </row>
    <row r="110" spans="1:3" ht="29.25" customHeight="1">
      <c r="A110" s="120">
        <v>109</v>
      </c>
      <c r="B110" s="121" t="s">
        <v>553</v>
      </c>
      <c r="C110" s="122" t="s">
        <v>554</v>
      </c>
    </row>
    <row r="111" spans="1:3" ht="16.5" customHeight="1">
      <c r="A111" s="120">
        <v>110</v>
      </c>
      <c r="B111" s="121" t="s">
        <v>555</v>
      </c>
      <c r="C111" s="122" t="s">
        <v>556</v>
      </c>
    </row>
    <row r="112" spans="1:3" ht="16.5" customHeight="1">
      <c r="A112" s="120">
        <v>111</v>
      </c>
      <c r="B112" s="121" t="s">
        <v>557</v>
      </c>
      <c r="C112" s="122" t="s">
        <v>558</v>
      </c>
    </row>
    <row r="113" spans="1:3 16351:16355" ht="16.5" customHeight="1">
      <c r="A113" s="120">
        <v>112</v>
      </c>
      <c r="B113" s="121" t="s">
        <v>559</v>
      </c>
      <c r="C113" s="122" t="s">
        <v>560</v>
      </c>
    </row>
    <row r="114" spans="1:3 16351:16355" ht="16.5" customHeight="1">
      <c r="A114" s="120">
        <v>113</v>
      </c>
      <c r="B114" s="121" t="s">
        <v>561</v>
      </c>
      <c r="C114" s="122" t="s">
        <v>562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563</v>
      </c>
      <c r="C115" s="122" t="s">
        <v>564</v>
      </c>
    </row>
    <row r="116" spans="1:3 16351:16355" ht="16.5" customHeight="1">
      <c r="A116" s="120">
        <v>115</v>
      </c>
      <c r="B116" s="121" t="s">
        <v>565</v>
      </c>
      <c r="C116" s="122" t="s">
        <v>566</v>
      </c>
    </row>
    <row r="117" spans="1:3 16351:16355" ht="16.5" customHeight="1">
      <c r="A117" s="120">
        <v>116</v>
      </c>
      <c r="B117" s="121" t="s">
        <v>567</v>
      </c>
      <c r="C117" s="122" t="s">
        <v>568</v>
      </c>
    </row>
    <row r="118" spans="1:3 16351:16355" ht="16.5" customHeight="1">
      <c r="A118" s="120">
        <v>117</v>
      </c>
      <c r="B118" s="121" t="s">
        <v>569</v>
      </c>
      <c r="C118" s="122" t="s">
        <v>570</v>
      </c>
    </row>
    <row r="119" spans="1:3 16351:16355" ht="16.5" customHeight="1">
      <c r="A119" s="120">
        <v>118</v>
      </c>
      <c r="B119" s="121" t="s">
        <v>571</v>
      </c>
      <c r="C119" s="122" t="s">
        <v>572</v>
      </c>
    </row>
    <row r="120" spans="1:3 16351:16355" ht="16.5" customHeight="1">
      <c r="A120" s="120">
        <v>119</v>
      </c>
      <c r="B120" s="121" t="s">
        <v>573</v>
      </c>
      <c r="C120" s="122" t="s">
        <v>574</v>
      </c>
    </row>
    <row r="121" spans="1:3 16351:16355" ht="16.5" customHeight="1">
      <c r="A121" s="120">
        <v>120</v>
      </c>
      <c r="B121" s="121" t="s">
        <v>575</v>
      </c>
      <c r="C121" s="122" t="s">
        <v>1018</v>
      </c>
    </row>
    <row r="122" spans="1:3 16351:16355" ht="16.5" customHeight="1">
      <c r="A122" s="120">
        <v>121</v>
      </c>
      <c r="B122" s="121" t="s">
        <v>576</v>
      </c>
      <c r="C122" s="122" t="s">
        <v>577</v>
      </c>
    </row>
    <row r="123" spans="1:3 16351:16355" ht="16.5" customHeight="1">
      <c r="A123" s="120">
        <v>122</v>
      </c>
      <c r="B123" s="121" t="s">
        <v>578</v>
      </c>
      <c r="C123" s="122" t="s">
        <v>579</v>
      </c>
    </row>
    <row r="124" spans="1:3 16351:16355" ht="16.5" customHeight="1">
      <c r="A124" s="120">
        <v>123</v>
      </c>
      <c r="B124" s="121" t="s">
        <v>580</v>
      </c>
      <c r="C124" s="122" t="s">
        <v>581</v>
      </c>
    </row>
    <row r="125" spans="1:3 16351:16355" ht="16.5" customHeight="1">
      <c r="A125" s="120">
        <v>124</v>
      </c>
      <c r="B125" s="121" t="s">
        <v>582</v>
      </c>
      <c r="C125" s="122" t="s">
        <v>583</v>
      </c>
    </row>
    <row r="126" spans="1:3 16351:16355" ht="16.5" customHeight="1">
      <c r="A126" s="120">
        <v>125</v>
      </c>
      <c r="B126" s="121" t="s">
        <v>584</v>
      </c>
      <c r="C126" s="122" t="s">
        <v>585</v>
      </c>
    </row>
    <row r="127" spans="1:3 16351:16355" ht="16.5" customHeight="1">
      <c r="A127" s="120">
        <v>126</v>
      </c>
      <c r="B127" s="121" t="s">
        <v>586</v>
      </c>
      <c r="C127" s="122" t="s">
        <v>587</v>
      </c>
    </row>
    <row r="128" spans="1:3 16351:16355" ht="16.5" customHeight="1">
      <c r="A128" s="120">
        <v>127</v>
      </c>
      <c r="B128" s="121" t="s">
        <v>588</v>
      </c>
      <c r="C128" s="122" t="s">
        <v>589</v>
      </c>
    </row>
    <row r="129" spans="1:3" ht="16.5" customHeight="1">
      <c r="A129" s="120">
        <v>128</v>
      </c>
      <c r="B129" s="121" t="s">
        <v>590</v>
      </c>
      <c r="C129" s="122" t="s">
        <v>591</v>
      </c>
    </row>
    <row r="130" spans="1:3" ht="16.5" customHeight="1">
      <c r="A130" s="120">
        <v>129</v>
      </c>
      <c r="B130" s="121" t="s">
        <v>592</v>
      </c>
      <c r="C130" s="122" t="s">
        <v>593</v>
      </c>
    </row>
    <row r="131" spans="1:3" ht="16.5" customHeight="1">
      <c r="A131" s="120">
        <v>130</v>
      </c>
      <c r="B131" s="121" t="s">
        <v>833</v>
      </c>
      <c r="C131" s="122" t="s">
        <v>594</v>
      </c>
    </row>
    <row r="132" spans="1:3" ht="16.5" customHeight="1">
      <c r="A132" s="120">
        <v>131</v>
      </c>
      <c r="B132" s="121" t="s">
        <v>595</v>
      </c>
      <c r="C132" s="122" t="s">
        <v>596</v>
      </c>
    </row>
    <row r="133" spans="1:3" ht="16.5" customHeight="1">
      <c r="A133" s="120">
        <v>132</v>
      </c>
      <c r="B133" s="121" t="s">
        <v>597</v>
      </c>
      <c r="C133" s="122" t="s">
        <v>598</v>
      </c>
    </row>
    <row r="134" spans="1:3" ht="16.5" customHeight="1">
      <c r="A134" s="120">
        <v>133</v>
      </c>
      <c r="B134" s="121" t="s">
        <v>599</v>
      </c>
      <c r="C134" s="122" t="s">
        <v>600</v>
      </c>
    </row>
    <row r="135" spans="1:3" ht="16.5" customHeight="1">
      <c r="A135" s="120">
        <v>134</v>
      </c>
      <c r="B135" s="121" t="s">
        <v>601</v>
      </c>
      <c r="C135" s="122" t="s">
        <v>602</v>
      </c>
    </row>
    <row r="136" spans="1:3" ht="16.5" customHeight="1">
      <c r="A136" s="120">
        <v>135</v>
      </c>
      <c r="B136" s="121" t="s">
        <v>603</v>
      </c>
      <c r="C136" s="122" t="s">
        <v>604</v>
      </c>
    </row>
    <row r="137" spans="1:3" ht="16.5" customHeight="1">
      <c r="A137" s="120">
        <v>136</v>
      </c>
      <c r="B137" s="121" t="s">
        <v>605</v>
      </c>
      <c r="C137" s="122" t="s">
        <v>606</v>
      </c>
    </row>
    <row r="138" spans="1:3" ht="16.5" customHeight="1">
      <c r="A138" s="120">
        <v>137</v>
      </c>
      <c r="B138" s="121" t="s">
        <v>607</v>
      </c>
      <c r="C138" s="122" t="s">
        <v>608</v>
      </c>
    </row>
    <row r="139" spans="1:3" ht="29.25" customHeight="1">
      <c r="A139" s="120">
        <v>138</v>
      </c>
      <c r="B139" s="121" t="s">
        <v>609</v>
      </c>
      <c r="C139" s="122" t="s">
        <v>610</v>
      </c>
    </row>
    <row r="140" spans="1:3" ht="29.25" customHeight="1">
      <c r="A140" s="120">
        <v>139</v>
      </c>
      <c r="B140" s="121" t="s">
        <v>611</v>
      </c>
      <c r="C140" s="122" t="s">
        <v>612</v>
      </c>
    </row>
    <row r="141" spans="1:3" ht="29.25" customHeight="1">
      <c r="A141" s="120">
        <v>140</v>
      </c>
      <c r="B141" s="121" t="s">
        <v>834</v>
      </c>
      <c r="C141" s="122" t="s">
        <v>613</v>
      </c>
    </row>
    <row r="142" spans="1:3" ht="29.25" customHeight="1">
      <c r="A142" s="120">
        <v>141</v>
      </c>
      <c r="B142" s="121" t="s">
        <v>614</v>
      </c>
      <c r="C142" s="122" t="s">
        <v>615</v>
      </c>
    </row>
    <row r="143" spans="1:3" ht="29.25" customHeight="1">
      <c r="A143" s="120">
        <v>142</v>
      </c>
      <c r="B143" s="121" t="s">
        <v>616</v>
      </c>
      <c r="C143" s="122" t="s">
        <v>617</v>
      </c>
    </row>
    <row r="144" spans="1:3" ht="29.25" customHeight="1">
      <c r="A144" s="120">
        <v>143</v>
      </c>
      <c r="B144" s="121" t="s">
        <v>618</v>
      </c>
      <c r="C144" s="122" t="s">
        <v>619</v>
      </c>
    </row>
    <row r="145" spans="1:3" ht="29.25" customHeight="1">
      <c r="A145" s="120">
        <v>144</v>
      </c>
      <c r="B145" s="121" t="s">
        <v>620</v>
      </c>
      <c r="C145" s="122" t="s">
        <v>621</v>
      </c>
    </row>
    <row r="146" spans="1:3" ht="29.25" customHeight="1">
      <c r="A146" s="120">
        <v>145</v>
      </c>
      <c r="B146" s="121" t="s">
        <v>835</v>
      </c>
      <c r="C146" s="122" t="s">
        <v>622</v>
      </c>
    </row>
    <row r="147" spans="1:3" ht="29.25" customHeight="1">
      <c r="A147" s="120">
        <v>146</v>
      </c>
      <c r="B147" s="121" t="s">
        <v>623</v>
      </c>
      <c r="C147" s="122" t="s">
        <v>624</v>
      </c>
    </row>
    <row r="148" spans="1:3" ht="29.25" customHeight="1">
      <c r="A148" s="120">
        <v>147</v>
      </c>
      <c r="B148" s="121" t="s">
        <v>625</v>
      </c>
      <c r="C148" s="122" t="s">
        <v>626</v>
      </c>
    </row>
    <row r="149" spans="1:3" ht="29.25" customHeight="1">
      <c r="A149" s="120">
        <v>148</v>
      </c>
      <c r="B149" s="121" t="s">
        <v>627</v>
      </c>
      <c r="C149" s="122" t="s">
        <v>628</v>
      </c>
    </row>
    <row r="150" spans="1:3" ht="29.25" customHeight="1">
      <c r="A150" s="120">
        <v>149</v>
      </c>
      <c r="B150" s="121" t="s">
        <v>629</v>
      </c>
      <c r="C150" s="122" t="s">
        <v>630</v>
      </c>
    </row>
    <row r="151" spans="1:3" ht="29.25" customHeight="1">
      <c r="A151" s="120">
        <v>150</v>
      </c>
      <c r="B151" s="121" t="s">
        <v>631</v>
      </c>
      <c r="C151" s="122" t="s">
        <v>632</v>
      </c>
    </row>
    <row r="152" spans="1:3" ht="29.25" customHeight="1">
      <c r="A152" s="120">
        <v>151</v>
      </c>
      <c r="B152" s="121" t="s">
        <v>633</v>
      </c>
      <c r="C152" s="122" t="s">
        <v>634</v>
      </c>
    </row>
    <row r="153" spans="1:3" ht="29.25" customHeight="1">
      <c r="A153" s="120">
        <v>152</v>
      </c>
      <c r="B153" s="121" t="s">
        <v>635</v>
      </c>
      <c r="C153" s="122" t="s">
        <v>636</v>
      </c>
    </row>
    <row r="154" spans="1:3" ht="29.25" customHeight="1">
      <c r="A154" s="120">
        <v>153</v>
      </c>
      <c r="B154" s="121" t="s">
        <v>637</v>
      </c>
      <c r="C154" s="122" t="s">
        <v>638</v>
      </c>
    </row>
    <row r="155" spans="1:3" ht="29.25" customHeight="1">
      <c r="A155" s="120">
        <v>154</v>
      </c>
      <c r="B155" s="121" t="s">
        <v>639</v>
      </c>
      <c r="C155" s="122" t="s">
        <v>640</v>
      </c>
    </row>
    <row r="156" spans="1:3" ht="29.25" customHeight="1">
      <c r="A156" s="120">
        <v>155</v>
      </c>
      <c r="B156" s="121" t="s">
        <v>641</v>
      </c>
      <c r="C156" s="122" t="s">
        <v>642</v>
      </c>
    </row>
    <row r="157" spans="1:3" ht="29.25" customHeight="1">
      <c r="A157" s="120">
        <v>156</v>
      </c>
      <c r="B157" s="121" t="s">
        <v>643</v>
      </c>
      <c r="C157" s="122" t="s">
        <v>644</v>
      </c>
    </row>
    <row r="158" spans="1:3" ht="29.25" customHeight="1">
      <c r="A158" s="120">
        <v>157</v>
      </c>
      <c r="B158" s="121" t="s">
        <v>645</v>
      </c>
      <c r="C158" s="122" t="s">
        <v>646</v>
      </c>
    </row>
    <row r="159" spans="1:3" ht="29.25" customHeight="1">
      <c r="A159" s="120">
        <v>158</v>
      </c>
      <c r="B159" s="121" t="s">
        <v>647</v>
      </c>
      <c r="C159" s="122" t="s">
        <v>648</v>
      </c>
    </row>
    <row r="160" spans="1:3" ht="29.25" customHeight="1">
      <c r="A160" s="120">
        <v>159</v>
      </c>
      <c r="B160" s="121" t="s">
        <v>836</v>
      </c>
      <c r="C160" s="122" t="s">
        <v>649</v>
      </c>
    </row>
    <row r="161" spans="1:3" ht="29.25" customHeight="1">
      <c r="A161" s="120">
        <v>160</v>
      </c>
      <c r="B161" s="121" t="s">
        <v>650</v>
      </c>
      <c r="C161" s="122" t="s">
        <v>651</v>
      </c>
    </row>
    <row r="162" spans="1:3" ht="29.25" customHeight="1">
      <c r="A162" s="120">
        <v>161</v>
      </c>
      <c r="B162" s="121" t="s">
        <v>652</v>
      </c>
      <c r="C162" s="122" t="s">
        <v>653</v>
      </c>
    </row>
    <row r="163" spans="1:3" ht="29.25" customHeight="1">
      <c r="A163" s="120">
        <v>162</v>
      </c>
      <c r="B163" s="121" t="s">
        <v>654</v>
      </c>
      <c r="C163" s="122" t="s">
        <v>655</v>
      </c>
    </row>
    <row r="164" spans="1:3" ht="29.25" customHeight="1">
      <c r="A164" s="120">
        <v>163</v>
      </c>
      <c r="B164" s="121" t="s">
        <v>656</v>
      </c>
      <c r="C164" s="122" t="s">
        <v>657</v>
      </c>
    </row>
    <row r="165" spans="1:3" ht="29.25" customHeight="1">
      <c r="A165" s="120">
        <v>164</v>
      </c>
      <c r="B165" s="121" t="s">
        <v>658</v>
      </c>
      <c r="C165" s="122" t="s">
        <v>659</v>
      </c>
    </row>
    <row r="166" spans="1:3" ht="29.25" customHeight="1">
      <c r="A166" s="120">
        <v>165</v>
      </c>
      <c r="B166" s="121" t="s">
        <v>837</v>
      </c>
      <c r="C166" s="122" t="s">
        <v>660</v>
      </c>
    </row>
    <row r="167" spans="1:3" ht="29.25" customHeight="1">
      <c r="A167" s="120">
        <v>166</v>
      </c>
      <c r="B167" s="121" t="s">
        <v>661</v>
      </c>
      <c r="C167" s="122" t="s">
        <v>662</v>
      </c>
    </row>
    <row r="168" spans="1:3" ht="29.25" customHeight="1">
      <c r="A168" s="120">
        <v>167</v>
      </c>
      <c r="B168" s="121" t="s">
        <v>663</v>
      </c>
      <c r="C168" s="122" t="s">
        <v>664</v>
      </c>
    </row>
    <row r="169" spans="1:3" ht="29.25" customHeight="1">
      <c r="A169" s="120">
        <v>168</v>
      </c>
      <c r="B169" s="121" t="s">
        <v>665</v>
      </c>
      <c r="C169" s="122" t="s">
        <v>666</v>
      </c>
    </row>
    <row r="170" spans="1:3" ht="29.25" customHeight="1">
      <c r="A170" s="120">
        <v>169</v>
      </c>
      <c r="B170" s="121" t="s">
        <v>667</v>
      </c>
      <c r="C170" s="122" t="s">
        <v>668</v>
      </c>
    </row>
    <row r="171" spans="1:3" ht="29.25" customHeight="1">
      <c r="A171" s="120">
        <v>170</v>
      </c>
      <c r="B171" s="121" t="s">
        <v>669</v>
      </c>
      <c r="C171" s="122" t="s">
        <v>670</v>
      </c>
    </row>
    <row r="172" spans="1:3" ht="29.25" customHeight="1">
      <c r="A172" s="120">
        <v>171</v>
      </c>
      <c r="B172" s="121" t="s">
        <v>838</v>
      </c>
      <c r="C172" s="122" t="s">
        <v>671</v>
      </c>
    </row>
    <row r="173" spans="1:3" ht="29.25" customHeight="1">
      <c r="A173" s="120">
        <v>172</v>
      </c>
      <c r="B173" s="121" t="s">
        <v>672</v>
      </c>
      <c r="C173" s="122" t="s">
        <v>673</v>
      </c>
    </row>
    <row r="174" spans="1:3" ht="29.25" customHeight="1">
      <c r="A174" s="120">
        <v>173</v>
      </c>
      <c r="B174" s="121" t="s">
        <v>674</v>
      </c>
      <c r="C174" s="122" t="s">
        <v>675</v>
      </c>
    </row>
    <row r="175" spans="1:3" ht="29.25" customHeight="1">
      <c r="A175" s="120">
        <v>174</v>
      </c>
      <c r="B175" s="121" t="s">
        <v>676</v>
      </c>
      <c r="C175" s="122" t="s">
        <v>677</v>
      </c>
    </row>
    <row r="176" spans="1:3" ht="16.5" customHeight="1">
      <c r="A176" s="120">
        <v>175</v>
      </c>
      <c r="B176" s="121" t="s">
        <v>678</v>
      </c>
      <c r="C176" s="122" t="s">
        <v>679</v>
      </c>
    </row>
    <row r="177" spans="1:3 16271:16355" ht="16.5" customHeight="1">
      <c r="A177" s="120">
        <v>176</v>
      </c>
      <c r="B177" s="121" t="s">
        <v>680</v>
      </c>
      <c r="C177" s="122" t="s">
        <v>681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682</v>
      </c>
      <c r="C178" s="122" t="s">
        <v>683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684</v>
      </c>
      <c r="C179" s="122" t="s">
        <v>685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686</v>
      </c>
      <c r="C180" s="122" t="s">
        <v>687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688</v>
      </c>
      <c r="C181" s="122" t="s">
        <v>689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690</v>
      </c>
      <c r="C182" s="122" t="s">
        <v>691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692</v>
      </c>
      <c r="C183" s="122" t="s">
        <v>693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694</v>
      </c>
      <c r="C184" s="122" t="s">
        <v>695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696</v>
      </c>
      <c r="C185" s="122" t="s">
        <v>697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698</v>
      </c>
      <c r="C186" s="122" t="s">
        <v>699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700</v>
      </c>
      <c r="C187" s="122" t="s">
        <v>701</v>
      </c>
    </row>
    <row r="188" spans="1:3 16271:16355" ht="16.5" customHeight="1">
      <c r="A188" s="120">
        <v>187</v>
      </c>
      <c r="B188" s="121" t="s">
        <v>702</v>
      </c>
      <c r="C188" s="122" t="s">
        <v>703</v>
      </c>
    </row>
    <row r="189" spans="1:3 16271:16355" ht="16.5" customHeight="1">
      <c r="A189" s="120">
        <v>188</v>
      </c>
      <c r="B189" s="121" t="s">
        <v>704</v>
      </c>
      <c r="C189" s="122" t="s">
        <v>705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706</v>
      </c>
      <c r="C190" s="122" t="s">
        <v>707</v>
      </c>
    </row>
    <row r="191" spans="1:3 16271:16355" ht="16.5" customHeight="1">
      <c r="A191" s="120">
        <v>190</v>
      </c>
      <c r="B191" s="121" t="s">
        <v>708</v>
      </c>
      <c r="C191" s="122" t="s">
        <v>709</v>
      </c>
    </row>
    <row r="192" spans="1:3 16271:16355" ht="16.5" customHeight="1">
      <c r="A192" s="120">
        <v>191</v>
      </c>
      <c r="B192" s="121" t="s">
        <v>710</v>
      </c>
      <c r="C192" s="122" t="s">
        <v>711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712</v>
      </c>
      <c r="C193" s="122" t="s">
        <v>713</v>
      </c>
    </row>
    <row r="194" spans="1:3 16321:16354" ht="16.5" customHeight="1">
      <c r="A194" s="120">
        <v>193</v>
      </c>
      <c r="B194" s="121" t="s">
        <v>714</v>
      </c>
      <c r="C194" s="122" t="s">
        <v>715</v>
      </c>
    </row>
    <row r="195" spans="1:3 16321:16354" ht="16.5" customHeight="1">
      <c r="A195" s="120">
        <v>194</v>
      </c>
      <c r="B195" s="121" t="s">
        <v>716</v>
      </c>
      <c r="C195" s="122" t="s">
        <v>717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718</v>
      </c>
      <c r="C196" s="122" t="s">
        <v>719</v>
      </c>
    </row>
    <row r="197" spans="1:3 16321:16354" ht="29.25" customHeight="1">
      <c r="A197" s="120">
        <v>196</v>
      </c>
      <c r="B197" s="121" t="s">
        <v>720</v>
      </c>
      <c r="C197" s="122" t="s">
        <v>721</v>
      </c>
    </row>
    <row r="198" spans="1:3 16321:16354" ht="29.25" customHeight="1">
      <c r="A198" s="120">
        <v>197</v>
      </c>
      <c r="B198" s="121" t="s">
        <v>722</v>
      </c>
      <c r="C198" s="122" t="s">
        <v>723</v>
      </c>
    </row>
    <row r="199" spans="1:3 16321:16354" ht="29.25" customHeight="1">
      <c r="A199" s="120">
        <v>198</v>
      </c>
      <c r="B199" s="121" t="s">
        <v>724</v>
      </c>
      <c r="C199" s="122" t="s">
        <v>725</v>
      </c>
    </row>
    <row r="200" spans="1:3 16321:16354" ht="29.25" customHeight="1">
      <c r="A200" s="120">
        <v>199</v>
      </c>
      <c r="B200" s="121" t="s">
        <v>726</v>
      </c>
      <c r="C200" s="122" t="s">
        <v>727</v>
      </c>
    </row>
    <row r="201" spans="1:3 16321:16354" ht="29.25" customHeight="1">
      <c r="A201" s="120">
        <v>200</v>
      </c>
      <c r="B201" s="121" t="s">
        <v>728</v>
      </c>
      <c r="C201" s="122" t="s">
        <v>729</v>
      </c>
    </row>
    <row r="202" spans="1:3 16321:16354" ht="29.25" customHeight="1">
      <c r="A202" s="120">
        <v>201</v>
      </c>
      <c r="B202" s="121" t="s">
        <v>730</v>
      </c>
      <c r="C202" s="122" t="s">
        <v>731</v>
      </c>
    </row>
    <row r="203" spans="1:3 16321:16354" ht="29.25" customHeight="1">
      <c r="A203" s="120">
        <v>202</v>
      </c>
      <c r="B203" s="121" t="s">
        <v>732</v>
      </c>
      <c r="C203" s="122" t="s">
        <v>733</v>
      </c>
    </row>
    <row r="204" spans="1:3 16321:16354" ht="29.25" customHeight="1">
      <c r="A204" s="120">
        <v>203</v>
      </c>
      <c r="B204" s="121" t="s">
        <v>734</v>
      </c>
      <c r="C204" s="122" t="s">
        <v>735</v>
      </c>
    </row>
    <row r="205" spans="1:3 16321:16354" ht="29.25" customHeight="1">
      <c r="A205" s="120">
        <v>204</v>
      </c>
      <c r="B205" s="121" t="s">
        <v>736</v>
      </c>
      <c r="C205" s="122" t="s">
        <v>737</v>
      </c>
    </row>
    <row r="206" spans="1:3 16321:16354" ht="29.25" customHeight="1">
      <c r="A206" s="120">
        <v>205</v>
      </c>
      <c r="B206" s="121" t="s">
        <v>738</v>
      </c>
      <c r="C206" s="122" t="s">
        <v>739</v>
      </c>
    </row>
    <row r="207" spans="1:3 16321:16354" ht="29.25" customHeight="1">
      <c r="A207" s="120">
        <v>206</v>
      </c>
      <c r="B207" s="121" t="s">
        <v>740</v>
      </c>
      <c r="C207" s="122" t="s">
        <v>741</v>
      </c>
    </row>
    <row r="208" spans="1:3 16321:16354" ht="29.25" customHeight="1">
      <c r="A208" s="120">
        <v>207</v>
      </c>
      <c r="B208" s="121" t="s">
        <v>742</v>
      </c>
      <c r="C208" s="122" t="s">
        <v>743</v>
      </c>
    </row>
    <row r="209" spans="1:3" ht="29.25" customHeight="1">
      <c r="A209" s="120">
        <v>208</v>
      </c>
      <c r="B209" s="121" t="s">
        <v>744</v>
      </c>
      <c r="C209" s="122" t="s">
        <v>745</v>
      </c>
    </row>
    <row r="210" spans="1:3" ht="29.25" customHeight="1">
      <c r="A210" s="120">
        <v>209</v>
      </c>
      <c r="B210" s="121" t="s">
        <v>746</v>
      </c>
      <c r="C210" s="122" t="s">
        <v>747</v>
      </c>
    </row>
    <row r="211" spans="1:3" ht="29.25" customHeight="1">
      <c r="A211" s="120">
        <v>210</v>
      </c>
      <c r="B211" s="121" t="s">
        <v>839</v>
      </c>
      <c r="C211" s="122" t="s">
        <v>748</v>
      </c>
    </row>
    <row r="212" spans="1:3" ht="29.25" customHeight="1">
      <c r="A212" s="120">
        <v>211</v>
      </c>
      <c r="B212" s="121" t="s">
        <v>842</v>
      </c>
      <c r="C212" s="122" t="s">
        <v>749</v>
      </c>
    </row>
    <row r="213" spans="1:3" ht="29.25" customHeight="1">
      <c r="A213" s="120">
        <v>212</v>
      </c>
      <c r="B213" s="121" t="s">
        <v>750</v>
      </c>
      <c r="C213" s="122" t="s">
        <v>751</v>
      </c>
    </row>
    <row r="214" spans="1:3" ht="29.25" customHeight="1">
      <c r="A214" s="120">
        <v>213</v>
      </c>
      <c r="B214" s="121" t="s">
        <v>840</v>
      </c>
      <c r="C214" s="122" t="s">
        <v>752</v>
      </c>
    </row>
    <row r="215" spans="1:3" ht="29.25" customHeight="1">
      <c r="A215" s="120">
        <v>214</v>
      </c>
      <c r="B215" s="121" t="s">
        <v>753</v>
      </c>
      <c r="C215" s="122" t="s">
        <v>754</v>
      </c>
    </row>
    <row r="216" spans="1:3" ht="29.25" customHeight="1">
      <c r="A216" s="120">
        <v>215</v>
      </c>
      <c r="B216" s="121" t="s">
        <v>755</v>
      </c>
      <c r="C216" s="122" t="s">
        <v>756</v>
      </c>
    </row>
    <row r="217" spans="1:3" ht="29.25" customHeight="1">
      <c r="A217" s="120">
        <v>216</v>
      </c>
      <c r="B217" s="121" t="s">
        <v>757</v>
      </c>
      <c r="C217" s="122" t="s">
        <v>758</v>
      </c>
    </row>
    <row r="218" spans="1:3" ht="29.25" customHeight="1">
      <c r="A218" s="120">
        <v>217</v>
      </c>
      <c r="B218" s="121" t="s">
        <v>759</v>
      </c>
      <c r="C218" s="122" t="s">
        <v>760</v>
      </c>
    </row>
    <row r="219" spans="1:3" ht="16.5" customHeight="1">
      <c r="A219" s="120">
        <v>218</v>
      </c>
      <c r="B219" s="121" t="s">
        <v>761</v>
      </c>
      <c r="C219" s="122" t="s">
        <v>1019</v>
      </c>
    </row>
    <row r="220" spans="1:3" ht="29.25" customHeight="1">
      <c r="A220" s="120">
        <v>219</v>
      </c>
      <c r="B220" s="121" t="s">
        <v>763</v>
      </c>
      <c r="C220" s="122" t="s">
        <v>764</v>
      </c>
    </row>
    <row r="221" spans="1:3" ht="29.25" customHeight="1">
      <c r="A221" s="120">
        <v>220</v>
      </c>
      <c r="B221" s="121" t="s">
        <v>765</v>
      </c>
      <c r="C221" s="122" t="s">
        <v>766</v>
      </c>
    </row>
    <row r="222" spans="1:3" ht="29.25" customHeight="1">
      <c r="A222" s="120">
        <v>221</v>
      </c>
      <c r="B222" s="121" t="s">
        <v>843</v>
      </c>
      <c r="C222" s="122" t="s">
        <v>767</v>
      </c>
    </row>
    <row r="223" spans="1:3" ht="29.25" customHeight="1">
      <c r="A223" s="120">
        <v>222</v>
      </c>
      <c r="B223" s="121" t="s">
        <v>768</v>
      </c>
      <c r="C223" s="122" t="s">
        <v>769</v>
      </c>
    </row>
    <row r="224" spans="1:3" ht="42.75" customHeight="1">
      <c r="A224" s="120">
        <v>223</v>
      </c>
      <c r="B224" s="121" t="s">
        <v>770</v>
      </c>
      <c r="C224" s="122" t="s">
        <v>771</v>
      </c>
    </row>
    <row r="225" spans="1:3" ht="16.5" customHeight="1">
      <c r="A225" s="120">
        <v>224</v>
      </c>
      <c r="B225" s="121" t="s">
        <v>772</v>
      </c>
      <c r="C225" s="122" t="s">
        <v>1020</v>
      </c>
    </row>
    <row r="226" spans="1:3" ht="16.5" customHeight="1">
      <c r="A226" s="120">
        <v>225</v>
      </c>
      <c r="B226" s="121" t="s">
        <v>774</v>
      </c>
      <c r="C226" s="122" t="s">
        <v>1021</v>
      </c>
    </row>
    <row r="227" spans="1:3" ht="29.25" customHeight="1">
      <c r="A227" s="120">
        <v>226</v>
      </c>
      <c r="B227" s="121" t="s">
        <v>776</v>
      </c>
      <c r="C227" s="122" t="s">
        <v>777</v>
      </c>
    </row>
    <row r="228" spans="1:3" ht="29.25" customHeight="1">
      <c r="A228" s="120">
        <v>227</v>
      </c>
      <c r="B228" s="121" t="s">
        <v>778</v>
      </c>
      <c r="C228" s="122" t="s">
        <v>779</v>
      </c>
    </row>
    <row r="229" spans="1:3" ht="29.25" customHeight="1">
      <c r="A229" s="120">
        <v>228</v>
      </c>
      <c r="B229" s="121" t="s">
        <v>844</v>
      </c>
      <c r="C229" s="122" t="s">
        <v>780</v>
      </c>
    </row>
    <row r="230" spans="1:3" ht="29.25" customHeight="1">
      <c r="A230" s="120">
        <v>229</v>
      </c>
      <c r="B230" s="121" t="s">
        <v>781</v>
      </c>
      <c r="C230" s="122" t="s">
        <v>782</v>
      </c>
    </row>
    <row r="231" spans="1:3" ht="29.25" customHeight="1">
      <c r="A231" s="120">
        <v>230</v>
      </c>
      <c r="B231" s="121" t="s">
        <v>783</v>
      </c>
      <c r="C231" s="122" t="s">
        <v>784</v>
      </c>
    </row>
    <row r="232" spans="1:3" ht="29.25" customHeight="1">
      <c r="A232" s="120">
        <v>231</v>
      </c>
      <c r="B232" s="121" t="s">
        <v>785</v>
      </c>
      <c r="C232" s="122" t="s">
        <v>786</v>
      </c>
    </row>
    <row r="233" spans="1:3" ht="29.25" customHeight="1">
      <c r="A233" s="120">
        <v>232</v>
      </c>
      <c r="B233" s="121" t="s">
        <v>787</v>
      </c>
      <c r="C233" s="122" t="s">
        <v>788</v>
      </c>
    </row>
    <row r="234" spans="1:3" ht="29.25" customHeight="1">
      <c r="A234" s="120">
        <v>233</v>
      </c>
      <c r="B234" s="121" t="s">
        <v>789</v>
      </c>
      <c r="C234" s="122" t="s">
        <v>790</v>
      </c>
    </row>
    <row r="235" spans="1:3" ht="16.5" customHeight="1">
      <c r="A235" s="120">
        <v>234</v>
      </c>
      <c r="B235" s="121" t="s">
        <v>791</v>
      </c>
      <c r="C235" s="122" t="s">
        <v>1022</v>
      </c>
    </row>
    <row r="236" spans="1:3" ht="29.25" customHeight="1">
      <c r="A236" s="120">
        <v>235</v>
      </c>
      <c r="B236" s="121" t="s">
        <v>845</v>
      </c>
      <c r="C236" s="122" t="s">
        <v>793</v>
      </c>
    </row>
    <row r="237" spans="1:3" ht="16.5" customHeight="1">
      <c r="A237" s="120">
        <v>236</v>
      </c>
      <c r="B237" s="121" t="s">
        <v>794</v>
      </c>
      <c r="C237" s="122" t="s">
        <v>1023</v>
      </c>
    </row>
    <row r="238" spans="1:3" ht="16.5" customHeight="1">
      <c r="A238" s="120">
        <v>237</v>
      </c>
      <c r="B238" s="121" t="s">
        <v>796</v>
      </c>
      <c r="C238" s="122" t="s">
        <v>1024</v>
      </c>
    </row>
    <row r="239" spans="1:3" ht="29.25" customHeight="1">
      <c r="A239" s="120">
        <v>238</v>
      </c>
      <c r="B239" s="121" t="s">
        <v>798</v>
      </c>
      <c r="C239" s="122" t="s">
        <v>799</v>
      </c>
    </row>
    <row r="240" spans="1:3" ht="16.5" customHeight="1">
      <c r="A240" s="120">
        <v>239</v>
      </c>
      <c r="B240" s="121" t="s">
        <v>846</v>
      </c>
      <c r="C240" s="122" t="s">
        <v>1025</v>
      </c>
    </row>
    <row r="241" spans="1:3" ht="16.5" customHeight="1">
      <c r="A241" s="120">
        <v>240</v>
      </c>
      <c r="B241" s="121" t="s">
        <v>801</v>
      </c>
      <c r="C241" s="122" t="s">
        <v>1026</v>
      </c>
    </row>
    <row r="242" spans="1:3" ht="29.25" customHeight="1">
      <c r="A242" s="120">
        <v>241</v>
      </c>
      <c r="B242" s="121" t="s">
        <v>803</v>
      </c>
      <c r="C242" s="122" t="s">
        <v>804</v>
      </c>
    </row>
    <row r="243" spans="1:3" ht="16.5" customHeight="1">
      <c r="A243" s="120">
        <v>242</v>
      </c>
      <c r="B243" s="121" t="s">
        <v>805</v>
      </c>
      <c r="C243" s="122" t="s">
        <v>1027</v>
      </c>
    </row>
    <row r="244" spans="1:3" ht="29.25" customHeight="1">
      <c r="A244" s="120">
        <v>243</v>
      </c>
      <c r="B244" s="121" t="s">
        <v>807</v>
      </c>
      <c r="C244" s="122" t="s">
        <v>808</v>
      </c>
    </row>
    <row r="245" spans="1:3" ht="16.5" customHeight="1">
      <c r="A245" s="120">
        <v>244</v>
      </c>
      <c r="B245" s="121" t="s">
        <v>809</v>
      </c>
      <c r="C245" s="122" t="s">
        <v>810</v>
      </c>
    </row>
    <row r="246" spans="1:3" ht="16.5" customHeight="1">
      <c r="A246" s="120">
        <v>245</v>
      </c>
      <c r="B246" s="121" t="s">
        <v>813</v>
      </c>
      <c r="C246" s="122" t="s">
        <v>814</v>
      </c>
    </row>
    <row r="247" spans="1:3" ht="29.25" customHeight="1">
      <c r="A247" s="120">
        <v>246</v>
      </c>
      <c r="B247" s="121" t="s">
        <v>821</v>
      </c>
      <c r="C247" s="122" t="s">
        <v>822</v>
      </c>
    </row>
    <row r="248" spans="1:3" ht="29.25" customHeight="1">
      <c r="A248" s="120">
        <v>247</v>
      </c>
      <c r="B248" s="121" t="s">
        <v>817</v>
      </c>
      <c r="C248" s="122" t="s">
        <v>818</v>
      </c>
    </row>
    <row r="249" spans="1:3" ht="29.25" customHeight="1">
      <c r="A249" s="120">
        <v>248</v>
      </c>
      <c r="B249" s="121" t="s">
        <v>819</v>
      </c>
      <c r="C249" s="122" t="s">
        <v>820</v>
      </c>
    </row>
    <row r="250" spans="1:3" ht="29.25" customHeight="1">
      <c r="A250" s="120">
        <v>249</v>
      </c>
      <c r="B250" s="121" t="s">
        <v>823</v>
      </c>
      <c r="C250" s="122" t="s">
        <v>824</v>
      </c>
    </row>
    <row r="251" spans="1:3" ht="15.75" customHeight="1">
      <c r="A251" s="120">
        <v>250</v>
      </c>
      <c r="B251" s="121" t="s">
        <v>825</v>
      </c>
      <c r="C251" s="122" t="s">
        <v>826</v>
      </c>
    </row>
    <row r="252" spans="1:3" ht="31.5" customHeight="1">
      <c r="A252" s="120">
        <v>251</v>
      </c>
      <c r="B252" s="121" t="s">
        <v>815</v>
      </c>
      <c r="C252" s="122" t="s">
        <v>816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4" t="s">
        <v>312</v>
      </c>
      <c r="D2" s="214"/>
      <c r="E2" s="214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5"/>
      <c r="U2" s="6"/>
      <c r="V2" s="6"/>
    </row>
    <row r="3" spans="1:22" ht="15.75" customHeight="1" thickBot="1">
      <c r="A3" s="4"/>
      <c r="B3" s="4"/>
      <c r="C3" s="4"/>
      <c r="D3" s="214" t="s">
        <v>313</v>
      </c>
      <c r="E3" s="214"/>
      <c r="F3" s="216"/>
      <c r="G3" s="216"/>
      <c r="H3" s="216"/>
      <c r="I3" s="216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7" t="s">
        <v>328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7"/>
      <c r="T5" s="7"/>
      <c r="U5" s="7"/>
      <c r="V5" s="7"/>
    </row>
    <row r="6" spans="1:22" ht="3.75" customHeight="1"/>
    <row r="7" spans="1:22" ht="25.5" customHeight="1">
      <c r="A7" s="218" t="s">
        <v>0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</row>
    <row r="8" spans="1:22" ht="17.25" customHeight="1">
      <c r="A8" s="218" t="s">
        <v>18</v>
      </c>
      <c r="B8" s="218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</row>
    <row r="9" spans="1:22" ht="17.25" customHeight="1">
      <c r="A9" s="218" t="s">
        <v>19</v>
      </c>
      <c r="B9" s="218"/>
      <c r="C9" s="218"/>
      <c r="D9" s="223"/>
      <c r="E9" s="223"/>
      <c r="F9" s="223"/>
      <c r="G9" s="223"/>
      <c r="H9" s="22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8" t="s">
        <v>333</v>
      </c>
      <c r="B10" s="218"/>
      <c r="C10" s="218"/>
      <c r="D10" s="218"/>
      <c r="E10" s="218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20" t="s">
        <v>334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</row>
    <row r="13" spans="1:22" ht="24.75" customHeight="1">
      <c r="A13" s="195" t="s">
        <v>318</v>
      </c>
      <c r="B13" s="195"/>
      <c r="C13" s="195"/>
      <c r="D13" s="211" t="s">
        <v>319</v>
      </c>
      <c r="E13" s="211"/>
      <c r="F13" s="211" t="s">
        <v>314</v>
      </c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2" ht="24.75" customHeight="1">
      <c r="A14" s="205" t="s">
        <v>320</v>
      </c>
      <c r="B14" s="205"/>
      <c r="C14" s="205"/>
      <c r="D14" s="212"/>
      <c r="E14" s="212"/>
      <c r="F14" s="213" t="str">
        <f>IF(D14="","",VLOOKUP(D14,A172:B175,2))</f>
        <v/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22" ht="24.75" customHeight="1">
      <c r="A15" s="205" t="s">
        <v>321</v>
      </c>
      <c r="B15" s="206"/>
      <c r="C15" s="206"/>
      <c r="D15" s="207"/>
      <c r="E15" s="207"/>
      <c r="F15" s="213" t="str">
        <f>IF(C15="","",VLOOKUP(C15,#REF!,2))</f>
        <v/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22" ht="24.75" customHeight="1">
      <c r="A16" s="205" t="s">
        <v>322</v>
      </c>
      <c r="B16" s="206"/>
      <c r="C16" s="206"/>
      <c r="D16" s="207"/>
      <c r="E16" s="207"/>
      <c r="F16" s="208" t="str">
        <f>IF(C16="","",IF(EXACT(C15,MID(C16,1,3)),VLOOKUP(C16,#REF!,2),"VERIFIQUE QUE LA SUBFUNCIÓN CORRESPONDA AL CATÁLOGO DE FUNCIONES"))</f>
        <v/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</row>
    <row r="17" spans="1:34" ht="24.75" customHeight="1">
      <c r="A17" s="205" t="s">
        <v>323</v>
      </c>
      <c r="B17" s="206"/>
      <c r="C17" s="206"/>
      <c r="D17" s="207"/>
      <c r="E17" s="207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94" t="s">
        <v>324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</row>
    <row r="20" spans="1:34" ht="24.7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</row>
    <row r="21" spans="1:34" ht="24.75" customHeight="1">
      <c r="A21" s="194" t="s">
        <v>332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</row>
    <row r="22" spans="1:34" ht="24.7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</row>
    <row r="23" spans="1:34" ht="24.75" customHeight="1">
      <c r="A23" s="194" t="s">
        <v>327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</row>
    <row r="24" spans="1:34" s="3" customFormat="1" ht="25.5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5" t="s">
        <v>20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5" t="s">
        <v>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6" t="s">
        <v>337</v>
      </c>
      <c r="B30" s="196"/>
      <c r="C30" s="19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8" t="s">
        <v>23</v>
      </c>
      <c r="B32" s="190"/>
      <c r="C32" s="199"/>
      <c r="D32" s="200"/>
      <c r="E32" s="200"/>
      <c r="F32" s="200"/>
      <c r="G32" s="201"/>
      <c r="H32" s="188" t="s">
        <v>24</v>
      </c>
      <c r="I32" s="189"/>
      <c r="J32" s="190"/>
      <c r="K32" s="202"/>
      <c r="L32" s="203"/>
      <c r="M32" s="203"/>
      <c r="N32" s="203"/>
      <c r="O32" s="203"/>
      <c r="P32" s="204"/>
      <c r="Q32" s="188" t="s">
        <v>336</v>
      </c>
      <c r="R32" s="190"/>
      <c r="S32" s="202"/>
      <c r="T32" s="203"/>
      <c r="U32" s="203"/>
      <c r="V32" s="203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72" t="s">
        <v>25</v>
      </c>
      <c r="B33" s="173"/>
      <c r="C33" s="176" t="s">
        <v>22</v>
      </c>
      <c r="D33" s="176" t="s">
        <v>3</v>
      </c>
      <c r="E33" s="176" t="s">
        <v>4</v>
      </c>
      <c r="F33" s="188" t="s">
        <v>326</v>
      </c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47"/>
      <c r="U33" s="191" t="s">
        <v>27</v>
      </c>
      <c r="V33" s="172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4"/>
      <c r="B34" s="175"/>
      <c r="C34" s="176"/>
      <c r="D34" s="176"/>
      <c r="E34" s="176"/>
      <c r="F34" s="181" t="s">
        <v>300</v>
      </c>
      <c r="G34" s="182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2"/>
      <c r="V34" s="174"/>
      <c r="W34" s="15"/>
    </row>
    <row r="35" spans="1:34" ht="25.5" customHeight="1">
      <c r="A35" s="177" t="s">
        <v>1</v>
      </c>
      <c r="B35" s="177"/>
      <c r="C35" s="36"/>
      <c r="D35" s="37"/>
      <c r="E35" s="37"/>
      <c r="F35" s="176" t="s">
        <v>306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7" t="s">
        <v>2</v>
      </c>
      <c r="B36" s="177"/>
      <c r="C36" s="36"/>
      <c r="D36" s="37"/>
      <c r="E36" s="37"/>
      <c r="F36" s="176" t="s">
        <v>307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72" t="s">
        <v>25</v>
      </c>
      <c r="B38" s="173"/>
      <c r="C38" s="176" t="s">
        <v>22</v>
      </c>
      <c r="D38" s="176" t="s">
        <v>3</v>
      </c>
      <c r="E38" s="176" t="s">
        <v>4</v>
      </c>
      <c r="F38" s="188" t="s">
        <v>325</v>
      </c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90"/>
      <c r="T38" s="48"/>
      <c r="U38" s="191" t="s">
        <v>27</v>
      </c>
      <c r="V38" s="172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4"/>
      <c r="B39" s="175"/>
      <c r="C39" s="176"/>
      <c r="D39" s="176"/>
      <c r="E39" s="176"/>
      <c r="F39" s="224" t="s">
        <v>298</v>
      </c>
      <c r="G39" s="22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2"/>
      <c r="V39" s="174"/>
      <c r="W39" s="15"/>
    </row>
    <row r="40" spans="1:34" ht="29.25" customHeight="1">
      <c r="A40" s="177" t="s">
        <v>1</v>
      </c>
      <c r="B40" s="177"/>
      <c r="C40" s="34"/>
      <c r="D40" s="35"/>
      <c r="E40" s="35"/>
      <c r="F40" s="183" t="s">
        <v>308</v>
      </c>
      <c r="G40" s="18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7" t="s">
        <v>2</v>
      </c>
      <c r="B41" s="177"/>
      <c r="C41" s="36"/>
      <c r="D41" s="37"/>
      <c r="E41" s="37"/>
      <c r="F41" s="180" t="s">
        <v>309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5" t="s">
        <v>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6" t="s">
        <v>338</v>
      </c>
      <c r="B46" s="196"/>
      <c r="C46" s="196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8" t="s">
        <v>23</v>
      </c>
      <c r="B48" s="190"/>
      <c r="C48" s="199"/>
      <c r="D48" s="200"/>
      <c r="E48" s="200"/>
      <c r="F48" s="200"/>
      <c r="G48" s="201"/>
      <c r="H48" s="188" t="s">
        <v>24</v>
      </c>
      <c r="I48" s="189"/>
      <c r="J48" s="190"/>
      <c r="K48" s="202"/>
      <c r="L48" s="203"/>
      <c r="M48" s="203"/>
      <c r="N48" s="203"/>
      <c r="O48" s="203"/>
      <c r="P48" s="204"/>
      <c r="Q48" s="188" t="s">
        <v>336</v>
      </c>
      <c r="R48" s="190"/>
      <c r="S48" s="202"/>
      <c r="T48" s="203"/>
      <c r="U48" s="203"/>
      <c r="V48" s="203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72" t="s">
        <v>25</v>
      </c>
      <c r="B49" s="173"/>
      <c r="C49" s="176" t="s">
        <v>22</v>
      </c>
      <c r="D49" s="176" t="s">
        <v>3</v>
      </c>
      <c r="E49" s="176" t="s">
        <v>4</v>
      </c>
      <c r="F49" s="188" t="s">
        <v>326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90"/>
      <c r="T49" s="47"/>
      <c r="U49" s="191" t="s">
        <v>27</v>
      </c>
      <c r="V49" s="172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4"/>
      <c r="B50" s="175"/>
      <c r="C50" s="176"/>
      <c r="D50" s="176"/>
      <c r="E50" s="176"/>
      <c r="F50" s="181" t="s">
        <v>300</v>
      </c>
      <c r="G50" s="182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2"/>
      <c r="V50" s="174"/>
      <c r="W50" s="15"/>
    </row>
    <row r="51" spans="1:34" ht="25.5" customHeight="1">
      <c r="A51" s="177" t="s">
        <v>1</v>
      </c>
      <c r="B51" s="177"/>
      <c r="C51" s="36"/>
      <c r="D51" s="37"/>
      <c r="E51" s="37"/>
      <c r="F51" s="176" t="s">
        <v>306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7" t="s">
        <v>2</v>
      </c>
      <c r="B52" s="177"/>
      <c r="C52" s="36"/>
      <c r="D52" s="37"/>
      <c r="E52" s="37"/>
      <c r="F52" s="176" t="s">
        <v>307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72" t="s">
        <v>25</v>
      </c>
      <c r="B54" s="173"/>
      <c r="C54" s="176" t="s">
        <v>22</v>
      </c>
      <c r="D54" s="176" t="s">
        <v>3</v>
      </c>
      <c r="E54" s="176" t="s">
        <v>4</v>
      </c>
      <c r="F54" s="188" t="s">
        <v>325</v>
      </c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T54" s="48"/>
      <c r="U54" s="191" t="s">
        <v>27</v>
      </c>
      <c r="V54" s="172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4"/>
      <c r="B55" s="175"/>
      <c r="C55" s="176"/>
      <c r="D55" s="176"/>
      <c r="E55" s="176"/>
      <c r="F55" s="224" t="s">
        <v>298</v>
      </c>
      <c r="G55" s="22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2"/>
      <c r="V55" s="174"/>
      <c r="W55" s="15"/>
    </row>
    <row r="56" spans="1:34" ht="29.25" customHeight="1">
      <c r="A56" s="177" t="s">
        <v>1</v>
      </c>
      <c r="B56" s="177"/>
      <c r="C56" s="34"/>
      <c r="D56" s="35"/>
      <c r="E56" s="35"/>
      <c r="F56" s="183" t="s">
        <v>308</v>
      </c>
      <c r="G56" s="18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7" t="s">
        <v>2</v>
      </c>
      <c r="B57" s="177"/>
      <c r="C57" s="36"/>
      <c r="D57" s="37"/>
      <c r="E57" s="37"/>
      <c r="F57" s="180" t="s">
        <v>309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6" t="s">
        <v>21</v>
      </c>
      <c r="B59" s="196"/>
      <c r="C59" s="196"/>
      <c r="D59" s="197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6" t="s">
        <v>339</v>
      </c>
      <c r="B61" s="196"/>
      <c r="C61" s="196"/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8" t="s">
        <v>23</v>
      </c>
      <c r="B63" s="190"/>
      <c r="C63" s="199"/>
      <c r="D63" s="200"/>
      <c r="E63" s="200"/>
      <c r="F63" s="200"/>
      <c r="G63" s="201"/>
      <c r="H63" s="188" t="s">
        <v>24</v>
      </c>
      <c r="I63" s="189"/>
      <c r="J63" s="190"/>
      <c r="K63" s="202"/>
      <c r="L63" s="203"/>
      <c r="M63" s="203"/>
      <c r="N63" s="203"/>
      <c r="O63" s="203"/>
      <c r="P63" s="204"/>
      <c r="Q63" s="188" t="s">
        <v>336</v>
      </c>
      <c r="R63" s="190"/>
      <c r="S63" s="202"/>
      <c r="T63" s="203"/>
      <c r="U63" s="203"/>
      <c r="V63" s="203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72" t="s">
        <v>25</v>
      </c>
      <c r="B64" s="173"/>
      <c r="C64" s="176" t="s">
        <v>22</v>
      </c>
      <c r="D64" s="176" t="s">
        <v>3</v>
      </c>
      <c r="E64" s="176" t="s">
        <v>4</v>
      </c>
      <c r="F64" s="188" t="s">
        <v>326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90"/>
      <c r="T64" s="47"/>
      <c r="U64" s="191" t="s">
        <v>27</v>
      </c>
      <c r="V64" s="172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4"/>
      <c r="B65" s="175"/>
      <c r="C65" s="176"/>
      <c r="D65" s="176"/>
      <c r="E65" s="176"/>
      <c r="F65" s="181" t="s">
        <v>300</v>
      </c>
      <c r="G65" s="182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2"/>
      <c r="V65" s="174"/>
      <c r="W65" s="15"/>
    </row>
    <row r="66" spans="1:34" ht="25.5" customHeight="1">
      <c r="A66" s="177" t="s">
        <v>1</v>
      </c>
      <c r="B66" s="177"/>
      <c r="C66" s="36"/>
      <c r="D66" s="37"/>
      <c r="E66" s="37"/>
      <c r="F66" s="176" t="s">
        <v>306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7" t="s">
        <v>2</v>
      </c>
      <c r="B67" s="177"/>
      <c r="C67" s="36"/>
      <c r="D67" s="37"/>
      <c r="E67" s="37"/>
      <c r="F67" s="176" t="s">
        <v>307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72" t="s">
        <v>25</v>
      </c>
      <c r="B69" s="173"/>
      <c r="C69" s="176" t="s">
        <v>22</v>
      </c>
      <c r="D69" s="176" t="s">
        <v>3</v>
      </c>
      <c r="E69" s="176" t="s">
        <v>4</v>
      </c>
      <c r="F69" s="188" t="s">
        <v>325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/>
      <c r="T69" s="48"/>
      <c r="U69" s="191" t="s">
        <v>27</v>
      </c>
      <c r="V69" s="172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4"/>
      <c r="B70" s="175"/>
      <c r="C70" s="176"/>
      <c r="D70" s="176"/>
      <c r="E70" s="176"/>
      <c r="F70" s="224" t="s">
        <v>298</v>
      </c>
      <c r="G70" s="22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2"/>
      <c r="V70" s="174"/>
      <c r="W70" s="15"/>
    </row>
    <row r="71" spans="1:34" ht="29.25" customHeight="1">
      <c r="A71" s="177" t="s">
        <v>1</v>
      </c>
      <c r="B71" s="177"/>
      <c r="C71" s="34"/>
      <c r="D71" s="35"/>
      <c r="E71" s="35"/>
      <c r="F71" s="183" t="s">
        <v>308</v>
      </c>
      <c r="G71" s="18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7" t="s">
        <v>2</v>
      </c>
      <c r="B72" s="177"/>
      <c r="C72" s="36"/>
      <c r="D72" s="37"/>
      <c r="E72" s="37"/>
      <c r="F72" s="180" t="s">
        <v>309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5" t="s">
        <v>335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6" t="s">
        <v>29</v>
      </c>
      <c r="B77" s="176" t="s">
        <v>30</v>
      </c>
      <c r="C77" s="176"/>
      <c r="D77" s="176"/>
      <c r="E77" s="176" t="s">
        <v>3</v>
      </c>
      <c r="F77" s="188" t="s">
        <v>26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90"/>
      <c r="T77" s="47"/>
      <c r="U77" s="176" t="s">
        <v>27</v>
      </c>
      <c r="V77" s="176" t="s">
        <v>301</v>
      </c>
    </row>
    <row r="78" spans="1:34" ht="25.5" customHeight="1">
      <c r="A78" s="226"/>
      <c r="B78" s="176"/>
      <c r="C78" s="176"/>
      <c r="D78" s="176"/>
      <c r="E78" s="176"/>
      <c r="F78" s="227" t="s">
        <v>299</v>
      </c>
      <c r="G78" s="227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236" t="s">
        <v>31</v>
      </c>
      <c r="B79" s="230">
        <v>1</v>
      </c>
      <c r="C79" s="231"/>
      <c r="D79" s="232"/>
      <c r="E79" s="235"/>
      <c r="F79" s="177" t="s">
        <v>300</v>
      </c>
      <c r="G79" s="17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28" t="str">
        <f>IF(U79=0,"-",U80/U79)</f>
        <v>-</v>
      </c>
    </row>
    <row r="80" spans="1:34" ht="27.75" customHeight="1">
      <c r="A80" s="236"/>
      <c r="B80" s="230"/>
      <c r="C80" s="233"/>
      <c r="D80" s="234"/>
      <c r="E80" s="235"/>
      <c r="F80" s="229" t="s">
        <v>298</v>
      </c>
      <c r="G80" s="229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28"/>
    </row>
    <row r="81" spans="1:22" ht="26.25" customHeight="1">
      <c r="A81" s="236"/>
      <c r="B81" s="230">
        <v>2</v>
      </c>
      <c r="C81" s="231"/>
      <c r="D81" s="232"/>
      <c r="E81" s="235"/>
      <c r="F81" s="177" t="s">
        <v>300</v>
      </c>
      <c r="G81" s="17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28" t="str">
        <f>IF(U81=0,"-",U82/U81)</f>
        <v>-</v>
      </c>
    </row>
    <row r="82" spans="1:22" ht="26.25" customHeight="1">
      <c r="A82" s="236"/>
      <c r="B82" s="230"/>
      <c r="C82" s="233"/>
      <c r="D82" s="234"/>
      <c r="E82" s="235"/>
      <c r="F82" s="229" t="s">
        <v>298</v>
      </c>
      <c r="G82" s="229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28"/>
    </row>
    <row r="83" spans="1:22" ht="26.25" customHeight="1">
      <c r="A83" s="236"/>
      <c r="B83" s="230">
        <v>3</v>
      </c>
      <c r="C83" s="231"/>
      <c r="D83" s="232"/>
      <c r="E83" s="235"/>
      <c r="F83" s="177" t="s">
        <v>300</v>
      </c>
      <c r="G83" s="17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28" t="str">
        <f>IF(U83=0,"-",U84/U83)</f>
        <v>-</v>
      </c>
    </row>
    <row r="84" spans="1:22" ht="26.25" customHeight="1">
      <c r="A84" s="236"/>
      <c r="B84" s="230"/>
      <c r="C84" s="233"/>
      <c r="D84" s="234"/>
      <c r="E84" s="235"/>
      <c r="F84" s="229" t="s">
        <v>298</v>
      </c>
      <c r="G84" s="229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28"/>
    </row>
    <row r="85" spans="1:22" ht="26.25" customHeight="1">
      <c r="A85" s="236"/>
      <c r="B85" s="230">
        <v>4</v>
      </c>
      <c r="C85" s="231"/>
      <c r="D85" s="232"/>
      <c r="E85" s="235"/>
      <c r="F85" s="177" t="s">
        <v>300</v>
      </c>
      <c r="G85" s="177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28" t="str">
        <f>IF(U85=0,"-",U86/U85)</f>
        <v>-</v>
      </c>
    </row>
    <row r="86" spans="1:22" ht="26.25" customHeight="1">
      <c r="A86" s="236"/>
      <c r="B86" s="230"/>
      <c r="C86" s="233"/>
      <c r="D86" s="234"/>
      <c r="E86" s="235"/>
      <c r="F86" s="229" t="s">
        <v>298</v>
      </c>
      <c r="G86" s="22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28"/>
    </row>
    <row r="87" spans="1:22" ht="26.25" customHeight="1">
      <c r="A87" s="236"/>
      <c r="B87" s="230">
        <v>5</v>
      </c>
      <c r="C87" s="231"/>
      <c r="D87" s="232"/>
      <c r="E87" s="235"/>
      <c r="F87" s="177" t="s">
        <v>300</v>
      </c>
      <c r="G87" s="177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28" t="str">
        <f>IF(U87=0,"-",U88/U87)</f>
        <v>-</v>
      </c>
    </row>
    <row r="88" spans="1:22" ht="26.25" customHeight="1">
      <c r="A88" s="236"/>
      <c r="B88" s="230"/>
      <c r="C88" s="233"/>
      <c r="D88" s="234"/>
      <c r="E88" s="235"/>
      <c r="F88" s="229" t="s">
        <v>298</v>
      </c>
      <c r="G88" s="229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28"/>
    </row>
    <row r="90" spans="1:22" ht="36.75" customHeight="1">
      <c r="A90" s="246"/>
      <c r="B90" s="246"/>
      <c r="C90" s="246"/>
      <c r="D90" s="246"/>
      <c r="F90" s="246"/>
      <c r="G90" s="246"/>
      <c r="H90" s="246"/>
      <c r="I90" s="246"/>
      <c r="J90" s="246"/>
      <c r="K90" s="246"/>
      <c r="L90" s="246"/>
      <c r="M90" s="246"/>
      <c r="N90" s="246"/>
      <c r="P90" s="246"/>
      <c r="Q90" s="246"/>
      <c r="R90" s="246"/>
      <c r="S90" s="246"/>
      <c r="T90" s="246"/>
      <c r="U90" s="246"/>
      <c r="V90" s="246"/>
    </row>
    <row r="91" spans="1:22" ht="15" customHeight="1">
      <c r="A91" s="247" t="s">
        <v>331</v>
      </c>
      <c r="B91" s="247"/>
      <c r="C91" s="247"/>
      <c r="D91" s="247"/>
      <c r="E91" s="38"/>
      <c r="F91" s="247" t="s">
        <v>331</v>
      </c>
      <c r="G91" s="247"/>
      <c r="H91" s="247"/>
      <c r="I91" s="247"/>
      <c r="J91" s="247"/>
      <c r="K91" s="247"/>
      <c r="L91" s="247"/>
      <c r="M91" s="247"/>
      <c r="N91" s="247"/>
      <c r="O91" s="38"/>
      <c r="P91" s="247" t="s">
        <v>331</v>
      </c>
      <c r="Q91" s="247"/>
      <c r="R91" s="247"/>
      <c r="S91" s="247"/>
      <c r="T91" s="247"/>
      <c r="U91" s="247"/>
      <c r="V91" s="247"/>
    </row>
    <row r="92" spans="1:22" hidden="1"/>
    <row r="93" spans="1:22" ht="18" hidden="1">
      <c r="B93" s="248" t="s">
        <v>302</v>
      </c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"/>
    </row>
    <row r="94" spans="1:22" ht="4.5" hidden="1" customHeight="1"/>
    <row r="95" spans="1:22" ht="36.75" hidden="1" customHeight="1">
      <c r="B95" s="25" t="s">
        <v>303</v>
      </c>
      <c r="C95" s="249" t="s">
        <v>29</v>
      </c>
      <c r="D95" s="249"/>
      <c r="E95" s="250" t="s">
        <v>310</v>
      </c>
      <c r="F95" s="250"/>
      <c r="G95" s="250"/>
      <c r="H95" s="250"/>
      <c r="I95" s="250"/>
      <c r="J95" s="250"/>
      <c r="K95" s="26" t="s">
        <v>303</v>
      </c>
      <c r="L95" s="251" t="s">
        <v>311</v>
      </c>
      <c r="M95" s="251"/>
      <c r="N95" s="251"/>
      <c r="O95" s="251"/>
      <c r="P95" s="251"/>
      <c r="Q95" s="251"/>
      <c r="R95" s="251"/>
      <c r="S95" s="252"/>
      <c r="T95" s="27"/>
    </row>
    <row r="96" spans="1:22" ht="27" hidden="1" customHeight="1">
      <c r="B96" s="237">
        <v>1</v>
      </c>
      <c r="C96" s="240" t="str">
        <f>IF(D59="","-",D59)</f>
        <v>-</v>
      </c>
      <c r="D96" s="240"/>
      <c r="E96" s="241" t="e">
        <f>IF(LEN(#REF!)&gt;17,"-",#REF!)</f>
        <v>#REF!</v>
      </c>
      <c r="F96" s="242"/>
      <c r="G96" s="242"/>
      <c r="H96" s="242"/>
      <c r="I96" s="242"/>
      <c r="J96" s="242"/>
      <c r="K96" s="28">
        <v>1</v>
      </c>
      <c r="L96" s="243" t="str">
        <f>$V$79</f>
        <v>-</v>
      </c>
      <c r="M96" s="244"/>
      <c r="N96" s="244"/>
      <c r="O96" s="244"/>
      <c r="P96" s="244"/>
      <c r="Q96" s="244"/>
      <c r="R96" s="244"/>
      <c r="S96" s="245"/>
      <c r="T96" s="29"/>
    </row>
    <row r="97" spans="2:20" ht="27" hidden="1" customHeight="1">
      <c r="B97" s="238"/>
      <c r="C97" s="240"/>
      <c r="D97" s="240"/>
      <c r="E97" s="242"/>
      <c r="F97" s="242"/>
      <c r="G97" s="242"/>
      <c r="H97" s="242"/>
      <c r="I97" s="242"/>
      <c r="J97" s="242"/>
      <c r="K97" s="28">
        <v>2</v>
      </c>
      <c r="L97" s="243" t="str">
        <f>$V$81</f>
        <v>-</v>
      </c>
      <c r="M97" s="244"/>
      <c r="N97" s="244"/>
      <c r="O97" s="244"/>
      <c r="P97" s="244"/>
      <c r="Q97" s="244"/>
      <c r="R97" s="244"/>
      <c r="S97" s="245"/>
      <c r="T97" s="29"/>
    </row>
    <row r="98" spans="2:20" ht="27" hidden="1" customHeight="1">
      <c r="B98" s="238"/>
      <c r="C98" s="240"/>
      <c r="D98" s="240"/>
      <c r="E98" s="242"/>
      <c r="F98" s="242"/>
      <c r="G98" s="242"/>
      <c r="H98" s="242"/>
      <c r="I98" s="242"/>
      <c r="J98" s="242"/>
      <c r="K98" s="28">
        <v>3</v>
      </c>
      <c r="L98" s="243" t="str">
        <f>$V$83</f>
        <v>-</v>
      </c>
      <c r="M98" s="244"/>
      <c r="N98" s="244"/>
      <c r="O98" s="244"/>
      <c r="P98" s="244"/>
      <c r="Q98" s="244"/>
      <c r="R98" s="244"/>
      <c r="S98" s="245"/>
      <c r="T98" s="29"/>
    </row>
    <row r="99" spans="2:20" ht="27" hidden="1" customHeight="1">
      <c r="B99" s="238"/>
      <c r="C99" s="240"/>
      <c r="D99" s="240"/>
      <c r="E99" s="242"/>
      <c r="F99" s="242"/>
      <c r="G99" s="242"/>
      <c r="H99" s="242"/>
      <c r="I99" s="242"/>
      <c r="J99" s="242"/>
      <c r="K99" s="28">
        <v>4</v>
      </c>
      <c r="L99" s="243" t="str">
        <f>$V$85</f>
        <v>-</v>
      </c>
      <c r="M99" s="244"/>
      <c r="N99" s="244"/>
      <c r="O99" s="244"/>
      <c r="P99" s="244"/>
      <c r="Q99" s="244"/>
      <c r="R99" s="244"/>
      <c r="S99" s="245"/>
      <c r="T99" s="29"/>
    </row>
    <row r="100" spans="2:20" ht="27" hidden="1" customHeight="1">
      <c r="B100" s="239"/>
      <c r="C100" s="240"/>
      <c r="D100" s="240"/>
      <c r="E100" s="242"/>
      <c r="F100" s="242"/>
      <c r="G100" s="242"/>
      <c r="H100" s="242"/>
      <c r="I100" s="242"/>
      <c r="J100" s="242"/>
      <c r="K100" s="28">
        <v>5</v>
      </c>
      <c r="L100" s="243" t="str">
        <f>$V$87</f>
        <v>-</v>
      </c>
      <c r="M100" s="244"/>
      <c r="N100" s="244"/>
      <c r="O100" s="244"/>
      <c r="P100" s="244"/>
      <c r="Q100" s="244"/>
      <c r="R100" s="244"/>
      <c r="S100" s="245"/>
      <c r="T100" s="29"/>
    </row>
    <row r="101" spans="2:20" ht="27" hidden="1" customHeight="1">
      <c r="B101" s="237">
        <v>2</v>
      </c>
      <c r="C101" s="240" t="e">
        <f>IF(#REF!="","-",#REF!)</f>
        <v>#REF!</v>
      </c>
      <c r="D101" s="240"/>
      <c r="E101" s="241" t="e">
        <f>IF(LEN(#REF!)&gt;17,"-",#REF!)</f>
        <v>#REF!</v>
      </c>
      <c r="F101" s="242"/>
      <c r="G101" s="242"/>
      <c r="H101" s="242"/>
      <c r="I101" s="242"/>
      <c r="J101" s="242"/>
      <c r="K101" s="28">
        <v>1</v>
      </c>
      <c r="L101" s="243" t="e">
        <f>#REF!</f>
        <v>#REF!</v>
      </c>
      <c r="M101" s="244"/>
      <c r="N101" s="244"/>
      <c r="O101" s="244"/>
      <c r="P101" s="244"/>
      <c r="Q101" s="244"/>
      <c r="R101" s="244"/>
      <c r="S101" s="245"/>
      <c r="T101" s="29"/>
    </row>
    <row r="102" spans="2:20" ht="27" hidden="1" customHeight="1">
      <c r="B102" s="238"/>
      <c r="C102" s="240"/>
      <c r="D102" s="240"/>
      <c r="E102" s="242"/>
      <c r="F102" s="242"/>
      <c r="G102" s="242"/>
      <c r="H102" s="242"/>
      <c r="I102" s="242"/>
      <c r="J102" s="242"/>
      <c r="K102" s="28">
        <v>2</v>
      </c>
      <c r="L102" s="243" t="e">
        <f>#REF!</f>
        <v>#REF!</v>
      </c>
      <c r="M102" s="244"/>
      <c r="N102" s="244"/>
      <c r="O102" s="244"/>
      <c r="P102" s="244"/>
      <c r="Q102" s="244"/>
      <c r="R102" s="244"/>
      <c r="S102" s="245"/>
      <c r="T102" s="29"/>
    </row>
    <row r="103" spans="2:20" ht="27" hidden="1" customHeight="1">
      <c r="B103" s="238"/>
      <c r="C103" s="240"/>
      <c r="D103" s="240"/>
      <c r="E103" s="242"/>
      <c r="F103" s="242"/>
      <c r="G103" s="242"/>
      <c r="H103" s="242"/>
      <c r="I103" s="242"/>
      <c r="J103" s="242"/>
      <c r="K103" s="28">
        <v>3</v>
      </c>
      <c r="L103" s="243" t="e">
        <f>#REF!</f>
        <v>#REF!</v>
      </c>
      <c r="M103" s="244"/>
      <c r="N103" s="244"/>
      <c r="O103" s="244"/>
      <c r="P103" s="244"/>
      <c r="Q103" s="244"/>
      <c r="R103" s="244"/>
      <c r="S103" s="245"/>
      <c r="T103" s="29"/>
    </row>
    <row r="104" spans="2:20" ht="27" hidden="1" customHeight="1">
      <c r="B104" s="238"/>
      <c r="C104" s="240"/>
      <c r="D104" s="240"/>
      <c r="E104" s="242"/>
      <c r="F104" s="242"/>
      <c r="G104" s="242"/>
      <c r="H104" s="242"/>
      <c r="I104" s="242"/>
      <c r="J104" s="242"/>
      <c r="K104" s="28">
        <v>4</v>
      </c>
      <c r="L104" s="243" t="e">
        <f>#REF!</f>
        <v>#REF!</v>
      </c>
      <c r="M104" s="244"/>
      <c r="N104" s="244"/>
      <c r="O104" s="244"/>
      <c r="P104" s="244"/>
      <c r="Q104" s="244"/>
      <c r="R104" s="244"/>
      <c r="S104" s="245"/>
      <c r="T104" s="29"/>
    </row>
    <row r="105" spans="2:20" ht="27" hidden="1" customHeight="1">
      <c r="B105" s="239"/>
      <c r="C105" s="240"/>
      <c r="D105" s="240"/>
      <c r="E105" s="242"/>
      <c r="F105" s="242"/>
      <c r="G105" s="242"/>
      <c r="H105" s="242"/>
      <c r="I105" s="242"/>
      <c r="J105" s="242"/>
      <c r="K105" s="28">
        <v>5</v>
      </c>
      <c r="L105" s="243" t="e">
        <f>#REF!</f>
        <v>#REF!</v>
      </c>
      <c r="M105" s="244"/>
      <c r="N105" s="244"/>
      <c r="O105" s="244"/>
      <c r="P105" s="244"/>
      <c r="Q105" s="244"/>
      <c r="R105" s="244"/>
      <c r="S105" s="245"/>
      <c r="T105" s="29"/>
    </row>
    <row r="106" spans="2:20" ht="27" hidden="1" customHeight="1">
      <c r="B106" s="237">
        <v>3</v>
      </c>
      <c r="C106" s="240" t="e">
        <f>IF(#REF!="","-",#REF!)</f>
        <v>#REF!</v>
      </c>
      <c r="D106" s="240"/>
      <c r="E106" s="241" t="e">
        <f>IF(LEN(#REF!)&gt;17,"-",#REF!)</f>
        <v>#REF!</v>
      </c>
      <c r="F106" s="242"/>
      <c r="G106" s="242"/>
      <c r="H106" s="242"/>
      <c r="I106" s="242"/>
      <c r="J106" s="242"/>
      <c r="K106" s="28">
        <v>1</v>
      </c>
      <c r="L106" s="243" t="e">
        <f>#REF!</f>
        <v>#REF!</v>
      </c>
      <c r="M106" s="244"/>
      <c r="N106" s="244"/>
      <c r="O106" s="244"/>
      <c r="P106" s="244"/>
      <c r="Q106" s="244"/>
      <c r="R106" s="244"/>
      <c r="S106" s="245"/>
      <c r="T106" s="29"/>
    </row>
    <row r="107" spans="2:20" ht="27" hidden="1" customHeight="1">
      <c r="B107" s="238"/>
      <c r="C107" s="240"/>
      <c r="D107" s="240"/>
      <c r="E107" s="242"/>
      <c r="F107" s="242"/>
      <c r="G107" s="242"/>
      <c r="H107" s="242"/>
      <c r="I107" s="242"/>
      <c r="J107" s="242"/>
      <c r="K107" s="28">
        <v>2</v>
      </c>
      <c r="L107" s="243" t="e">
        <f>#REF!</f>
        <v>#REF!</v>
      </c>
      <c r="M107" s="244"/>
      <c r="N107" s="244"/>
      <c r="O107" s="244"/>
      <c r="P107" s="244"/>
      <c r="Q107" s="244"/>
      <c r="R107" s="244"/>
      <c r="S107" s="245"/>
      <c r="T107" s="29"/>
    </row>
    <row r="108" spans="2:20" ht="27" hidden="1" customHeight="1">
      <c r="B108" s="238"/>
      <c r="C108" s="240"/>
      <c r="D108" s="240"/>
      <c r="E108" s="242"/>
      <c r="F108" s="242"/>
      <c r="G108" s="242"/>
      <c r="H108" s="242"/>
      <c r="I108" s="242"/>
      <c r="J108" s="242"/>
      <c r="K108" s="28">
        <v>3</v>
      </c>
      <c r="L108" s="243" t="e">
        <f>#REF!</f>
        <v>#REF!</v>
      </c>
      <c r="M108" s="244"/>
      <c r="N108" s="244"/>
      <c r="O108" s="244"/>
      <c r="P108" s="244"/>
      <c r="Q108" s="244"/>
      <c r="R108" s="244"/>
      <c r="S108" s="245"/>
      <c r="T108" s="29"/>
    </row>
    <row r="109" spans="2:20" ht="27" hidden="1" customHeight="1">
      <c r="B109" s="238"/>
      <c r="C109" s="240"/>
      <c r="D109" s="240"/>
      <c r="E109" s="242"/>
      <c r="F109" s="242"/>
      <c r="G109" s="242"/>
      <c r="H109" s="242"/>
      <c r="I109" s="242"/>
      <c r="J109" s="242"/>
      <c r="K109" s="28">
        <v>4</v>
      </c>
      <c r="L109" s="243" t="e">
        <f>#REF!</f>
        <v>#REF!</v>
      </c>
      <c r="M109" s="244"/>
      <c r="N109" s="244"/>
      <c r="O109" s="244"/>
      <c r="P109" s="244"/>
      <c r="Q109" s="244"/>
      <c r="R109" s="244"/>
      <c r="S109" s="245"/>
      <c r="T109" s="29"/>
    </row>
    <row r="110" spans="2:20" ht="27" hidden="1" customHeight="1">
      <c r="B110" s="239"/>
      <c r="C110" s="240"/>
      <c r="D110" s="240"/>
      <c r="E110" s="242"/>
      <c r="F110" s="242"/>
      <c r="G110" s="242"/>
      <c r="H110" s="242"/>
      <c r="I110" s="242"/>
      <c r="J110" s="242"/>
      <c r="K110" s="28">
        <v>5</v>
      </c>
      <c r="L110" s="243" t="e">
        <f>#REF!</f>
        <v>#REF!</v>
      </c>
      <c r="M110" s="244"/>
      <c r="N110" s="244"/>
      <c r="O110" s="244"/>
      <c r="P110" s="244"/>
      <c r="Q110" s="244"/>
      <c r="R110" s="244"/>
      <c r="S110" s="245"/>
      <c r="T110" s="29"/>
    </row>
    <row r="111" spans="2:20" ht="27" hidden="1" customHeight="1">
      <c r="B111" s="237">
        <v>4</v>
      </c>
      <c r="C111" s="240" t="e">
        <f>IF(#REF!="","-",#REF!)</f>
        <v>#REF!</v>
      </c>
      <c r="D111" s="240"/>
      <c r="E111" s="241" t="e">
        <f>IF(LEN(#REF!)&gt;17,"-",#REF!)</f>
        <v>#REF!</v>
      </c>
      <c r="F111" s="242"/>
      <c r="G111" s="242"/>
      <c r="H111" s="242"/>
      <c r="I111" s="242"/>
      <c r="J111" s="242"/>
      <c r="K111" s="28">
        <v>1</v>
      </c>
      <c r="L111" s="243" t="e">
        <f>#REF!</f>
        <v>#REF!</v>
      </c>
      <c r="M111" s="244"/>
      <c r="N111" s="244"/>
      <c r="O111" s="244"/>
      <c r="P111" s="244"/>
      <c r="Q111" s="244"/>
      <c r="R111" s="244"/>
      <c r="S111" s="245"/>
      <c r="T111" s="29"/>
    </row>
    <row r="112" spans="2:20" ht="27" hidden="1" customHeight="1">
      <c r="B112" s="238"/>
      <c r="C112" s="240"/>
      <c r="D112" s="240"/>
      <c r="E112" s="242"/>
      <c r="F112" s="242"/>
      <c r="G112" s="242"/>
      <c r="H112" s="242"/>
      <c r="I112" s="242"/>
      <c r="J112" s="242"/>
      <c r="K112" s="28">
        <v>2</v>
      </c>
      <c r="L112" s="243" t="e">
        <f>#REF!</f>
        <v>#REF!</v>
      </c>
      <c r="M112" s="244"/>
      <c r="N112" s="244"/>
      <c r="O112" s="244"/>
      <c r="P112" s="244"/>
      <c r="Q112" s="244"/>
      <c r="R112" s="244"/>
      <c r="S112" s="245"/>
      <c r="T112" s="29"/>
    </row>
    <row r="113" spans="2:20" ht="27" hidden="1" customHeight="1">
      <c r="B113" s="238"/>
      <c r="C113" s="240"/>
      <c r="D113" s="240"/>
      <c r="E113" s="242"/>
      <c r="F113" s="242"/>
      <c r="G113" s="242"/>
      <c r="H113" s="242"/>
      <c r="I113" s="242"/>
      <c r="J113" s="242"/>
      <c r="K113" s="28">
        <v>3</v>
      </c>
      <c r="L113" s="243" t="e">
        <f>#REF!</f>
        <v>#REF!</v>
      </c>
      <c r="M113" s="244"/>
      <c r="N113" s="244"/>
      <c r="O113" s="244"/>
      <c r="P113" s="244"/>
      <c r="Q113" s="244"/>
      <c r="R113" s="244"/>
      <c r="S113" s="245"/>
      <c r="T113" s="29"/>
    </row>
    <row r="114" spans="2:20" ht="27" hidden="1" customHeight="1">
      <c r="B114" s="238"/>
      <c r="C114" s="240"/>
      <c r="D114" s="240"/>
      <c r="E114" s="242"/>
      <c r="F114" s="242"/>
      <c r="G114" s="242"/>
      <c r="H114" s="242"/>
      <c r="I114" s="242"/>
      <c r="J114" s="242"/>
      <c r="K114" s="28">
        <v>4</v>
      </c>
      <c r="L114" s="243" t="e">
        <f>#REF!</f>
        <v>#REF!</v>
      </c>
      <c r="M114" s="244"/>
      <c r="N114" s="244"/>
      <c r="O114" s="244"/>
      <c r="P114" s="244"/>
      <c r="Q114" s="244"/>
      <c r="R114" s="244"/>
      <c r="S114" s="245"/>
      <c r="T114" s="29"/>
    </row>
    <row r="115" spans="2:20" ht="27" hidden="1" customHeight="1">
      <c r="B115" s="239"/>
      <c r="C115" s="240"/>
      <c r="D115" s="240"/>
      <c r="E115" s="242"/>
      <c r="F115" s="242"/>
      <c r="G115" s="242"/>
      <c r="H115" s="242"/>
      <c r="I115" s="242"/>
      <c r="J115" s="242"/>
      <c r="K115" s="28">
        <v>5</v>
      </c>
      <c r="L115" s="243" t="e">
        <f>#REF!</f>
        <v>#REF!</v>
      </c>
      <c r="M115" s="244"/>
      <c r="N115" s="244"/>
      <c r="O115" s="244"/>
      <c r="P115" s="244"/>
      <c r="Q115" s="244"/>
      <c r="R115" s="244"/>
      <c r="S115" s="245"/>
      <c r="T115" s="29"/>
    </row>
    <row r="116" spans="2:20" ht="27" hidden="1" customHeight="1">
      <c r="B116" s="237">
        <v>5</v>
      </c>
      <c r="C116" s="240" t="e">
        <f>IF(#REF!="","-",#REF!)</f>
        <v>#REF!</v>
      </c>
      <c r="D116" s="240"/>
      <c r="E116" s="241" t="e">
        <f>IF(LEN(#REF!)&gt;17,"-",#REF!)</f>
        <v>#REF!</v>
      </c>
      <c r="F116" s="242"/>
      <c r="G116" s="242"/>
      <c r="H116" s="242"/>
      <c r="I116" s="242"/>
      <c r="J116" s="242"/>
      <c r="K116" s="28">
        <v>1</v>
      </c>
      <c r="L116" s="243" t="e">
        <f>#REF!</f>
        <v>#REF!</v>
      </c>
      <c r="M116" s="244"/>
      <c r="N116" s="244"/>
      <c r="O116" s="244"/>
      <c r="P116" s="244"/>
      <c r="Q116" s="244"/>
      <c r="R116" s="244"/>
      <c r="S116" s="245"/>
      <c r="T116" s="29"/>
    </row>
    <row r="117" spans="2:20" ht="27" hidden="1" customHeight="1">
      <c r="B117" s="238"/>
      <c r="C117" s="240"/>
      <c r="D117" s="240"/>
      <c r="E117" s="242"/>
      <c r="F117" s="242"/>
      <c r="G117" s="242"/>
      <c r="H117" s="242"/>
      <c r="I117" s="242"/>
      <c r="J117" s="242"/>
      <c r="K117" s="28">
        <v>2</v>
      </c>
      <c r="L117" s="243" t="e">
        <f>#REF!</f>
        <v>#REF!</v>
      </c>
      <c r="M117" s="244"/>
      <c r="N117" s="244"/>
      <c r="O117" s="244"/>
      <c r="P117" s="244"/>
      <c r="Q117" s="244"/>
      <c r="R117" s="244"/>
      <c r="S117" s="245"/>
      <c r="T117" s="29"/>
    </row>
    <row r="118" spans="2:20" ht="27" hidden="1" customHeight="1">
      <c r="B118" s="238"/>
      <c r="C118" s="240"/>
      <c r="D118" s="240"/>
      <c r="E118" s="242"/>
      <c r="F118" s="242"/>
      <c r="G118" s="242"/>
      <c r="H118" s="242"/>
      <c r="I118" s="242"/>
      <c r="J118" s="242"/>
      <c r="K118" s="28">
        <v>3</v>
      </c>
      <c r="L118" s="243" t="e">
        <f>#REF!</f>
        <v>#REF!</v>
      </c>
      <c r="M118" s="244"/>
      <c r="N118" s="244"/>
      <c r="O118" s="244"/>
      <c r="P118" s="244"/>
      <c r="Q118" s="244"/>
      <c r="R118" s="244"/>
      <c r="S118" s="245"/>
      <c r="T118" s="29"/>
    </row>
    <row r="119" spans="2:20" ht="27" hidden="1" customHeight="1">
      <c r="B119" s="238"/>
      <c r="C119" s="240"/>
      <c r="D119" s="240"/>
      <c r="E119" s="242"/>
      <c r="F119" s="242"/>
      <c r="G119" s="242"/>
      <c r="H119" s="242"/>
      <c r="I119" s="242"/>
      <c r="J119" s="242"/>
      <c r="K119" s="28">
        <v>4</v>
      </c>
      <c r="L119" s="243" t="e">
        <f>#REF!</f>
        <v>#REF!</v>
      </c>
      <c r="M119" s="244"/>
      <c r="N119" s="244"/>
      <c r="O119" s="244"/>
      <c r="P119" s="244"/>
      <c r="Q119" s="244"/>
      <c r="R119" s="244"/>
      <c r="S119" s="245"/>
      <c r="T119" s="29"/>
    </row>
    <row r="120" spans="2:20" ht="27" hidden="1" customHeight="1">
      <c r="B120" s="239"/>
      <c r="C120" s="240"/>
      <c r="D120" s="240"/>
      <c r="E120" s="242"/>
      <c r="F120" s="242"/>
      <c r="G120" s="242"/>
      <c r="H120" s="242"/>
      <c r="I120" s="242"/>
      <c r="J120" s="242"/>
      <c r="K120" s="28">
        <v>5</v>
      </c>
      <c r="L120" s="243" t="e">
        <f>#REF!</f>
        <v>#REF!</v>
      </c>
      <c r="M120" s="244"/>
      <c r="N120" s="244"/>
      <c r="O120" s="244"/>
      <c r="P120" s="244"/>
      <c r="Q120" s="244"/>
      <c r="R120" s="244"/>
      <c r="S120" s="245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828</v>
      </c>
      <c r="C1" s="57" t="s">
        <v>827</v>
      </c>
      <c r="D1" s="58" t="s">
        <v>37</v>
      </c>
      <c r="E1" s="58" t="s">
        <v>848</v>
      </c>
      <c r="F1" s="58" t="s">
        <v>71</v>
      </c>
      <c r="G1" s="58" t="s">
        <v>340</v>
      </c>
    </row>
    <row r="2" spans="1:8">
      <c r="A2">
        <v>1</v>
      </c>
      <c r="B2" t="s">
        <v>342</v>
      </c>
      <c r="C2" t="s">
        <v>341</v>
      </c>
      <c r="D2" s="90" t="s">
        <v>990</v>
      </c>
      <c r="E2" s="90" t="s">
        <v>962</v>
      </c>
      <c r="F2" t="s">
        <v>849</v>
      </c>
      <c r="G2" s="136" t="s">
        <v>1031</v>
      </c>
    </row>
    <row r="3" spans="1:8">
      <c r="A3">
        <v>2</v>
      </c>
      <c r="B3" t="s">
        <v>344</v>
      </c>
      <c r="C3" t="s">
        <v>343</v>
      </c>
      <c r="D3" s="90" t="s">
        <v>991</v>
      </c>
      <c r="E3" s="90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0" t="s">
        <v>992</v>
      </c>
      <c r="E4" s="90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0" t="s">
        <v>993</v>
      </c>
      <c r="E5" s="90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0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0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46" t="s">
        <v>829</v>
      </c>
      <c r="D8" s="46"/>
      <c r="E8" s="90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0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0" t="s">
        <v>970</v>
      </c>
      <c r="F10" t="s">
        <v>857</v>
      </c>
      <c r="G10" s="136" t="s">
        <v>1037</v>
      </c>
      <c r="H10" s="59"/>
    </row>
    <row r="11" spans="1:8">
      <c r="A11">
        <v>10</v>
      </c>
      <c r="B11" t="s">
        <v>359</v>
      </c>
      <c r="C11" t="s">
        <v>358</v>
      </c>
      <c r="E11" s="90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0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0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0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0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0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0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0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0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0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0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0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0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0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0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0" t="s">
        <v>986</v>
      </c>
      <c r="F26" t="s">
        <v>873</v>
      </c>
    </row>
    <row r="27" spans="1:6">
      <c r="A27">
        <v>26</v>
      </c>
      <c r="B27" s="92" t="s">
        <v>389</v>
      </c>
      <c r="C27" s="92" t="s">
        <v>388</v>
      </c>
      <c r="E27" s="90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0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0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2" t="s">
        <v>420</v>
      </c>
      <c r="C43" s="92" t="s">
        <v>419</v>
      </c>
      <c r="F43" t="s">
        <v>890</v>
      </c>
    </row>
    <row r="44" spans="1:6">
      <c r="A44">
        <v>43</v>
      </c>
      <c r="B44" s="92" t="s">
        <v>422</v>
      </c>
      <c r="C44" s="92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2" t="s">
        <v>444</v>
      </c>
      <c r="C55" s="92" t="s">
        <v>443</v>
      </c>
      <c r="F55" t="s">
        <v>902</v>
      </c>
    </row>
    <row r="56" spans="1:6">
      <c r="A56">
        <v>55</v>
      </c>
      <c r="B56" s="92" t="s">
        <v>446</v>
      </c>
      <c r="C56" s="92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2" t="s">
        <v>476</v>
      </c>
      <c r="C71" s="92" t="s">
        <v>475</v>
      </c>
      <c r="F71" t="s">
        <v>918</v>
      </c>
    </row>
    <row r="72" spans="1:6">
      <c r="A72">
        <v>71</v>
      </c>
      <c r="B72" s="92" t="s">
        <v>478</v>
      </c>
      <c r="C72" s="92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2" t="s">
        <v>514</v>
      </c>
      <c r="C90" s="92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2" t="s">
        <v>528</v>
      </c>
      <c r="C97" s="92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2" t="s">
        <v>538</v>
      </c>
      <c r="C102" s="92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2" t="s">
        <v>544</v>
      </c>
      <c r="C105" s="92" t="s">
        <v>543</v>
      </c>
      <c r="F105" t="s">
        <v>952</v>
      </c>
    </row>
    <row r="106" spans="1:6">
      <c r="A106">
        <v>105</v>
      </c>
      <c r="B106" s="92" t="s">
        <v>546</v>
      </c>
      <c r="C106" s="92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2" t="s">
        <v>570</v>
      </c>
      <c r="C118" s="92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2" t="s">
        <v>589</v>
      </c>
      <c r="C128" s="92" t="s">
        <v>588</v>
      </c>
    </row>
    <row r="129" spans="1:3">
      <c r="A129">
        <v>128</v>
      </c>
      <c r="B129" s="92" t="s">
        <v>591</v>
      </c>
      <c r="C129" s="92" t="s">
        <v>590</v>
      </c>
    </row>
    <row r="130" spans="1:3">
      <c r="A130">
        <v>129</v>
      </c>
      <c r="B130" s="92" t="s">
        <v>593</v>
      </c>
      <c r="C130" s="92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2" t="s">
        <v>632</v>
      </c>
      <c r="C151" s="92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2" t="s">
        <v>646</v>
      </c>
      <c r="C158" s="92" t="s">
        <v>645</v>
      </c>
    </row>
    <row r="159" spans="1:3">
      <c r="A159">
        <v>158</v>
      </c>
      <c r="B159" s="92" t="s">
        <v>648</v>
      </c>
      <c r="C159" s="92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2" t="s">
        <v>660</v>
      </c>
      <c r="C166" s="92" t="s">
        <v>837</v>
      </c>
    </row>
    <row r="167" spans="1:3">
      <c r="A167">
        <v>166</v>
      </c>
      <c r="B167" s="92" t="s">
        <v>662</v>
      </c>
      <c r="C167" s="92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2" t="s">
        <v>673</v>
      </c>
      <c r="C173" s="92" t="s">
        <v>672</v>
      </c>
    </row>
    <row r="174" spans="1:3">
      <c r="A174">
        <v>173</v>
      </c>
      <c r="B174" s="92" t="s">
        <v>675</v>
      </c>
      <c r="C174" s="92" t="s">
        <v>674</v>
      </c>
    </row>
    <row r="175" spans="1:3">
      <c r="A175">
        <v>174</v>
      </c>
      <c r="B175" s="92" t="s">
        <v>677</v>
      </c>
      <c r="C175" s="92" t="s">
        <v>676</v>
      </c>
    </row>
    <row r="176" spans="1:3">
      <c r="A176">
        <v>175</v>
      </c>
      <c r="B176" s="92" t="s">
        <v>679</v>
      </c>
      <c r="C176" s="92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2" t="s">
        <v>693</v>
      </c>
      <c r="C183" s="92" t="s">
        <v>692</v>
      </c>
    </row>
    <row r="184" spans="1:3">
      <c r="A184">
        <v>183</v>
      </c>
      <c r="B184" s="92" t="s">
        <v>695</v>
      </c>
      <c r="C184" s="92" t="s">
        <v>694</v>
      </c>
    </row>
    <row r="185" spans="1:3">
      <c r="A185">
        <v>184</v>
      </c>
      <c r="B185" s="92" t="s">
        <v>697</v>
      </c>
      <c r="C185" s="92" t="s">
        <v>696</v>
      </c>
    </row>
    <row r="186" spans="1:3">
      <c r="A186">
        <v>185</v>
      </c>
      <c r="B186" s="92" t="s">
        <v>699</v>
      </c>
      <c r="C186" s="92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2" t="s">
        <v>731</v>
      </c>
      <c r="C202" s="92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2" t="s">
        <v>747</v>
      </c>
      <c r="C210" s="92" t="s">
        <v>746</v>
      </c>
    </row>
    <row r="211" spans="1:5">
      <c r="A211">
        <v>210</v>
      </c>
      <c r="B211" s="92" t="s">
        <v>748</v>
      </c>
      <c r="C211" s="92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2" t="s">
        <v>756</v>
      </c>
      <c r="C216" s="92" t="s">
        <v>755</v>
      </c>
    </row>
    <row r="217" spans="1:5">
      <c r="A217">
        <v>216</v>
      </c>
      <c r="B217" s="92" t="s">
        <v>758</v>
      </c>
      <c r="C217" s="92" t="s">
        <v>757</v>
      </c>
    </row>
    <row r="218" spans="1:5">
      <c r="A218">
        <v>217</v>
      </c>
      <c r="B218" s="92" t="s">
        <v>760</v>
      </c>
      <c r="C218" s="92" t="s">
        <v>759</v>
      </c>
    </row>
    <row r="219" spans="1:5" ht="25.5">
      <c r="A219">
        <v>1</v>
      </c>
      <c r="B219" s="52" t="s">
        <v>762</v>
      </c>
      <c r="C219" s="51" t="s">
        <v>761</v>
      </c>
      <c r="D219" s="61"/>
      <c r="E219" s="61"/>
    </row>
    <row r="220" spans="1:5" ht="38.25">
      <c r="A220">
        <v>2</v>
      </c>
      <c r="B220" s="52" t="s">
        <v>764</v>
      </c>
      <c r="C220" s="51" t="s">
        <v>763</v>
      </c>
      <c r="D220" s="61"/>
      <c r="E220" s="61"/>
    </row>
    <row r="221" spans="1:5" ht="38.25">
      <c r="A221">
        <v>3</v>
      </c>
      <c r="B221" s="52" t="s">
        <v>766</v>
      </c>
      <c r="C221" s="51" t="s">
        <v>765</v>
      </c>
      <c r="D221" s="61"/>
      <c r="E221" s="61"/>
    </row>
    <row r="222" spans="1:5" ht="38.25">
      <c r="A222">
        <v>4</v>
      </c>
      <c r="B222" s="54" t="s">
        <v>767</v>
      </c>
      <c r="C222" s="53" t="s">
        <v>843</v>
      </c>
      <c r="D222" s="62"/>
      <c r="E222" s="62"/>
    </row>
    <row r="223" spans="1:5" ht="38.25">
      <c r="A223">
        <v>5</v>
      </c>
      <c r="B223" s="52" t="s">
        <v>769</v>
      </c>
      <c r="C223" s="51" t="s">
        <v>768</v>
      </c>
      <c r="D223" s="61"/>
      <c r="E223" s="61"/>
    </row>
    <row r="224" spans="1:5" ht="25.5">
      <c r="A224">
        <v>6</v>
      </c>
      <c r="B224" s="52" t="s">
        <v>771</v>
      </c>
      <c r="C224" s="51" t="s">
        <v>770</v>
      </c>
      <c r="D224" s="61"/>
      <c r="E224" s="61"/>
    </row>
    <row r="225" spans="1:5" ht="38.25">
      <c r="A225">
        <v>7</v>
      </c>
      <c r="B225" s="52" t="s">
        <v>773</v>
      </c>
      <c r="C225" s="51" t="s">
        <v>772</v>
      </c>
      <c r="D225" s="61"/>
      <c r="E225" s="61"/>
    </row>
    <row r="226" spans="1:5" ht="25.5">
      <c r="A226">
        <v>8</v>
      </c>
      <c r="B226" s="52" t="s">
        <v>775</v>
      </c>
      <c r="C226" s="51" t="s">
        <v>774</v>
      </c>
      <c r="D226" s="61"/>
      <c r="E226" s="61"/>
    </row>
    <row r="227" spans="1:5" ht="38.25">
      <c r="A227">
        <v>9</v>
      </c>
      <c r="B227" s="52" t="s">
        <v>777</v>
      </c>
      <c r="C227" s="51" t="s">
        <v>776</v>
      </c>
      <c r="D227" s="61"/>
      <c r="E227" s="61"/>
    </row>
    <row r="228" spans="1:5" ht="38.25">
      <c r="A228">
        <v>10</v>
      </c>
      <c r="B228" s="52" t="s">
        <v>779</v>
      </c>
      <c r="C228" s="51" t="s">
        <v>778</v>
      </c>
      <c r="D228" s="61"/>
      <c r="E228" s="61"/>
    </row>
    <row r="229" spans="1:5" ht="38.25">
      <c r="A229">
        <v>11</v>
      </c>
      <c r="B229" s="54" t="s">
        <v>780</v>
      </c>
      <c r="C229" s="53" t="s">
        <v>844</v>
      </c>
      <c r="D229" s="62"/>
      <c r="E229" s="62"/>
    </row>
    <row r="230" spans="1:5" ht="38.25">
      <c r="A230">
        <v>12</v>
      </c>
      <c r="B230" s="56" t="s">
        <v>782</v>
      </c>
      <c r="C230" s="55" t="s">
        <v>781</v>
      </c>
      <c r="D230" s="63"/>
      <c r="E230" s="63"/>
    </row>
    <row r="231" spans="1:5" ht="38.25">
      <c r="A231">
        <v>13</v>
      </c>
      <c r="B231" s="56" t="s">
        <v>784</v>
      </c>
      <c r="C231" s="55" t="s">
        <v>783</v>
      </c>
      <c r="D231" s="63"/>
      <c r="E231" s="63"/>
    </row>
    <row r="232" spans="1:5" ht="38.25">
      <c r="A232">
        <v>14</v>
      </c>
      <c r="B232" s="56" t="s">
        <v>786</v>
      </c>
      <c r="C232" s="55" t="s">
        <v>785</v>
      </c>
      <c r="D232" s="63"/>
      <c r="E232" s="63"/>
    </row>
    <row r="233" spans="1:5" ht="38.25">
      <c r="A233">
        <v>15</v>
      </c>
      <c r="B233" s="52" t="s">
        <v>788</v>
      </c>
      <c r="C233" s="51" t="s">
        <v>787</v>
      </c>
      <c r="D233" s="61"/>
      <c r="E233" s="61"/>
    </row>
    <row r="234" spans="1:5" ht="38.25">
      <c r="A234">
        <v>16</v>
      </c>
      <c r="B234" s="52" t="s">
        <v>790</v>
      </c>
      <c r="C234" s="51" t="s">
        <v>789</v>
      </c>
      <c r="D234" s="61"/>
      <c r="E234" s="61"/>
    </row>
    <row r="235" spans="1:5" ht="38.25">
      <c r="A235">
        <v>17</v>
      </c>
      <c r="B235" s="52" t="s">
        <v>792</v>
      </c>
      <c r="C235" s="51" t="s">
        <v>791</v>
      </c>
      <c r="D235" s="61"/>
      <c r="E235" s="61"/>
    </row>
    <row r="236" spans="1:5" ht="38.25">
      <c r="A236">
        <v>18</v>
      </c>
      <c r="B236" s="54" t="s">
        <v>793</v>
      </c>
      <c r="C236" s="53" t="s">
        <v>845</v>
      </c>
      <c r="D236" s="62"/>
      <c r="E236" s="62"/>
    </row>
    <row r="237" spans="1:5" ht="25.5">
      <c r="A237">
        <v>19</v>
      </c>
      <c r="B237" s="56" t="s">
        <v>795</v>
      </c>
      <c r="C237" s="55" t="s">
        <v>794</v>
      </c>
      <c r="D237" s="63"/>
      <c r="E237" s="63"/>
    </row>
    <row r="238" spans="1:5" ht="38.25">
      <c r="A238">
        <v>20</v>
      </c>
      <c r="B238" s="56" t="s">
        <v>797</v>
      </c>
      <c r="C238" s="55" t="s">
        <v>796</v>
      </c>
      <c r="D238" s="63"/>
      <c r="E238" s="63"/>
    </row>
    <row r="239" spans="1:5" ht="25.5">
      <c r="A239">
        <v>21</v>
      </c>
      <c r="B239" s="52" t="s">
        <v>799</v>
      </c>
      <c r="C239" s="51" t="s">
        <v>798</v>
      </c>
      <c r="D239" s="61"/>
      <c r="E239" s="61"/>
    </row>
    <row r="240" spans="1:5" ht="38.25">
      <c r="A240">
        <v>22</v>
      </c>
      <c r="B240" s="54" t="s">
        <v>800</v>
      </c>
      <c r="C240" s="53" t="s">
        <v>846</v>
      </c>
      <c r="D240" s="62"/>
      <c r="E240" s="62"/>
    </row>
    <row r="241" spans="1:5" ht="38.25">
      <c r="A241">
        <v>23</v>
      </c>
      <c r="B241" s="52" t="s">
        <v>802</v>
      </c>
      <c r="C241" s="51" t="s">
        <v>801</v>
      </c>
      <c r="D241" s="61"/>
      <c r="E241" s="61"/>
    </row>
    <row r="242" spans="1:5" ht="25.5">
      <c r="A242">
        <v>24</v>
      </c>
      <c r="B242" s="52" t="s">
        <v>804</v>
      </c>
      <c r="C242" s="51" t="s">
        <v>803</v>
      </c>
      <c r="D242" s="61"/>
      <c r="E242" s="61"/>
    </row>
    <row r="243" spans="1:5" ht="38.25">
      <c r="A243">
        <v>25</v>
      </c>
      <c r="B243" s="52" t="s">
        <v>806</v>
      </c>
      <c r="C243" s="51" t="s">
        <v>805</v>
      </c>
      <c r="D243" s="61"/>
      <c r="E243" s="61"/>
    </row>
    <row r="244" spans="1:5" ht="25.5">
      <c r="A244">
        <v>1</v>
      </c>
      <c r="B244" s="52" t="s">
        <v>808</v>
      </c>
      <c r="C244" s="60" t="s">
        <v>807</v>
      </c>
      <c r="D244" s="64"/>
      <c r="E244" s="64"/>
    </row>
    <row r="245" spans="1:5">
      <c r="A245">
        <v>2</v>
      </c>
      <c r="B245" s="52" t="s">
        <v>810</v>
      </c>
      <c r="C245" s="60" t="s">
        <v>809</v>
      </c>
      <c r="D245" s="64"/>
      <c r="E245" s="64"/>
    </row>
    <row r="246" spans="1:5" ht="25.5">
      <c r="A246">
        <v>3</v>
      </c>
      <c r="B246" s="52" t="s">
        <v>812</v>
      </c>
      <c r="C246" s="60" t="s">
        <v>811</v>
      </c>
      <c r="D246" s="64"/>
      <c r="E246" s="64"/>
    </row>
    <row r="247" spans="1:5" ht="25.5">
      <c r="A247">
        <v>4</v>
      </c>
      <c r="B247" s="52" t="s">
        <v>814</v>
      </c>
      <c r="C247" s="60" t="s">
        <v>813</v>
      </c>
      <c r="D247" s="64"/>
      <c r="E247" s="64"/>
    </row>
    <row r="248" spans="1:5" ht="25.5">
      <c r="A248">
        <v>5</v>
      </c>
      <c r="B248" s="52" t="s">
        <v>816</v>
      </c>
      <c r="C248" s="60" t="s">
        <v>815</v>
      </c>
      <c r="D248" s="64"/>
      <c r="E248" s="64"/>
    </row>
    <row r="249" spans="1:5">
      <c r="A249">
        <v>6</v>
      </c>
      <c r="B249" s="52" t="s">
        <v>818</v>
      </c>
      <c r="C249" s="60" t="s">
        <v>817</v>
      </c>
      <c r="D249" s="64"/>
      <c r="E249" s="64"/>
    </row>
    <row r="250" spans="1:5">
      <c r="A250">
        <v>7</v>
      </c>
      <c r="B250" s="52" t="s">
        <v>820</v>
      </c>
      <c r="C250" s="60" t="s">
        <v>819</v>
      </c>
      <c r="D250" s="64"/>
      <c r="E250" s="64"/>
    </row>
    <row r="251" spans="1:5">
      <c r="A251">
        <v>8</v>
      </c>
      <c r="B251" s="52" t="s">
        <v>822</v>
      </c>
      <c r="C251" s="60" t="s">
        <v>821</v>
      </c>
      <c r="D251" s="64"/>
      <c r="E251" s="64"/>
    </row>
    <row r="252" spans="1:5">
      <c r="A252">
        <v>9</v>
      </c>
      <c r="B252" s="56" t="s">
        <v>824</v>
      </c>
      <c r="C252" s="60" t="s">
        <v>823</v>
      </c>
      <c r="D252" s="64"/>
      <c r="E252" s="64"/>
    </row>
    <row r="253" spans="1:5">
      <c r="A253">
        <v>10</v>
      </c>
      <c r="B253" s="52" t="s">
        <v>826</v>
      </c>
      <c r="C253" s="60" t="s">
        <v>825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</sheetPr>
  <dimension ref="A1:AG606"/>
  <sheetViews>
    <sheetView showGridLines="0" tabSelected="1" view="pageBreakPreview" topLeftCell="A177" zoomScale="150" zoomScaleNormal="85" zoomScaleSheetLayoutView="150" workbookViewId="0">
      <selection activeCell="K206" sqref="K20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.140625" style="1" bestFit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6.425781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4" t="s">
        <v>847</v>
      </c>
      <c r="D2" s="214"/>
      <c r="E2" s="214"/>
      <c r="F2" s="303" t="s">
        <v>1047</v>
      </c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5"/>
      <c r="V2" s="6"/>
      <c r="W2" s="6"/>
    </row>
    <row r="3" spans="1:23" ht="18.75" customHeight="1" thickBot="1">
      <c r="A3" s="4"/>
      <c r="B3" s="4"/>
      <c r="C3" s="214" t="s">
        <v>1028</v>
      </c>
      <c r="D3" s="214"/>
      <c r="E3" s="214"/>
      <c r="F3" s="308" t="str">
        <f>IF(ISERROR(VLOOKUP(F2,general!$B:$C,2,FALSE))=TRUE,"",(VLOOKUP(F2,general!$B:$C,2,FALSE)))</f>
        <v/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5"/>
      <c r="V3" s="6"/>
      <c r="W3" s="6"/>
    </row>
    <row r="4" spans="1:23" ht="15.75" customHeight="1" thickBot="1">
      <c r="A4" s="4"/>
      <c r="B4" s="4"/>
      <c r="C4" s="4"/>
      <c r="D4" s="214" t="s">
        <v>313</v>
      </c>
      <c r="E4" s="214"/>
      <c r="F4" s="304">
        <v>2021</v>
      </c>
      <c r="G4" s="304"/>
      <c r="H4" s="304"/>
      <c r="I4" s="304"/>
      <c r="J4" s="304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05" t="s">
        <v>1029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7"/>
    </row>
    <row r="7" spans="1:23" ht="3.75" customHeight="1"/>
    <row r="8" spans="1:23" ht="18" customHeight="1">
      <c r="A8" s="218" t="s">
        <v>0</v>
      </c>
      <c r="B8" s="218"/>
      <c r="C8" s="218"/>
      <c r="D8" s="320" t="s">
        <v>1064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</row>
    <row r="9" spans="1:23" ht="17.25" customHeight="1">
      <c r="A9" s="218" t="s">
        <v>18</v>
      </c>
      <c r="B9" s="218"/>
      <c r="C9" s="218"/>
      <c r="D9" s="219" t="s">
        <v>1065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</row>
    <row r="10" spans="1:23" ht="17.25" customHeight="1">
      <c r="A10" s="218" t="s">
        <v>19</v>
      </c>
      <c r="B10" s="218"/>
      <c r="C10" s="218"/>
      <c r="D10" s="321">
        <v>3530195.53</v>
      </c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</row>
    <row r="11" spans="1:23" ht="27.75" customHeight="1">
      <c r="A11" s="218" t="s">
        <v>1046</v>
      </c>
      <c r="B11" s="218"/>
      <c r="C11" s="322"/>
      <c r="D11" s="312" t="s">
        <v>1118</v>
      </c>
      <c r="E11" s="312"/>
      <c r="F11" s="312"/>
      <c r="G11" s="312"/>
      <c r="H11" s="312" t="s">
        <v>1043</v>
      </c>
      <c r="I11" s="312"/>
      <c r="J11" s="312"/>
      <c r="K11" s="312"/>
      <c r="L11" s="312"/>
      <c r="M11" s="312"/>
      <c r="N11" s="312"/>
      <c r="O11" s="312"/>
      <c r="P11" s="312"/>
      <c r="Q11" s="312"/>
      <c r="R11" s="137"/>
      <c r="S11" s="137"/>
      <c r="T11" s="137"/>
      <c r="U11" s="137"/>
      <c r="V11" s="137"/>
      <c r="W11" s="137"/>
    </row>
    <row r="12" spans="1:23" ht="27" customHeight="1">
      <c r="A12" s="218" t="s">
        <v>1119</v>
      </c>
      <c r="B12" s="218"/>
      <c r="C12" s="135"/>
      <c r="D12" s="313">
        <v>2930195.53</v>
      </c>
      <c r="E12" s="313"/>
      <c r="F12" s="313"/>
      <c r="G12" s="313"/>
      <c r="H12" s="313">
        <v>600000</v>
      </c>
      <c r="I12" s="313"/>
      <c r="J12" s="313"/>
      <c r="K12" s="313"/>
      <c r="L12" s="313"/>
      <c r="M12" s="313"/>
      <c r="N12" s="313"/>
      <c r="O12" s="313"/>
      <c r="P12" s="313"/>
      <c r="Q12" s="313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9" t="s">
        <v>334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</row>
    <row r="15" spans="1:23" ht="15.75" customHeight="1">
      <c r="A15" s="310" t="s">
        <v>318</v>
      </c>
      <c r="B15" s="310"/>
      <c r="C15" s="310"/>
      <c r="D15" s="311" t="s">
        <v>314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</row>
    <row r="16" spans="1:23" ht="16.5" customHeight="1">
      <c r="A16" s="314" t="s">
        <v>320</v>
      </c>
      <c r="B16" s="314"/>
      <c r="C16" s="314"/>
      <c r="D16" s="315" t="s">
        <v>990</v>
      </c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</row>
    <row r="17" spans="1:33" ht="17.25" customHeight="1">
      <c r="A17" s="314" t="s">
        <v>321</v>
      </c>
      <c r="B17" s="316"/>
      <c r="C17" s="316"/>
      <c r="D17" s="317" t="s">
        <v>981</v>
      </c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9"/>
    </row>
    <row r="18" spans="1:33" ht="22.5" customHeight="1">
      <c r="A18" s="314" t="s">
        <v>322</v>
      </c>
      <c r="B18" s="316"/>
      <c r="C18" s="316"/>
      <c r="D18" s="317" t="s">
        <v>934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9"/>
    </row>
    <row r="19" spans="1:33" ht="21.75" customHeight="1">
      <c r="A19" s="314" t="s">
        <v>323</v>
      </c>
      <c r="B19" s="316"/>
      <c r="C19" s="316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9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9" t="s">
        <v>324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</row>
    <row r="22" spans="1:33" ht="20.25" customHeight="1">
      <c r="A22" s="326" t="s">
        <v>1031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</row>
    <row r="23" spans="1:33" ht="22.5" customHeight="1">
      <c r="A23" s="309" t="s">
        <v>332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</row>
    <row r="24" spans="1:33" ht="24.75" customHeight="1">
      <c r="A24" s="193" t="s">
        <v>1066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</row>
    <row r="25" spans="1:33" ht="20.25" customHeight="1">
      <c r="A25" s="309" t="s">
        <v>327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</row>
    <row r="26" spans="1:33" s="3" customFormat="1" ht="25.5" customHeight="1">
      <c r="A26" s="193" t="s">
        <v>1067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23" t="s">
        <v>5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0" t="s">
        <v>1002</v>
      </c>
      <c r="B31" s="270"/>
      <c r="C31" s="296" t="s">
        <v>1053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8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99" t="s">
        <v>1004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1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0" t="s">
        <v>22</v>
      </c>
      <c r="B35" s="270"/>
      <c r="C35" s="302" t="s">
        <v>1054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3" t="s">
        <v>336</v>
      </c>
      <c r="B37" s="275"/>
      <c r="C37" s="104" t="s">
        <v>1055</v>
      </c>
      <c r="D37" s="50"/>
      <c r="E37" s="270" t="s">
        <v>4</v>
      </c>
      <c r="F37" s="270"/>
      <c r="G37" s="302" t="s">
        <v>1075</v>
      </c>
      <c r="H37" s="302"/>
      <c r="I37" s="302"/>
      <c r="J37" s="302"/>
      <c r="K37" s="50"/>
      <c r="L37" s="50"/>
      <c r="M37" s="270" t="s">
        <v>1003</v>
      </c>
      <c r="N37" s="270"/>
      <c r="O37" s="270"/>
      <c r="P37" s="270"/>
      <c r="Q37" s="302" t="s">
        <v>1078</v>
      </c>
      <c r="R37" s="302"/>
      <c r="S37" s="302"/>
      <c r="T37" s="302"/>
      <c r="U37" s="302"/>
      <c r="V37" s="302"/>
      <c r="W37" s="30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3" t="s">
        <v>1008</v>
      </c>
      <c r="B39" s="275"/>
      <c r="C39" s="111" t="s">
        <v>1074</v>
      </c>
      <c r="D39" s="50"/>
      <c r="E39" s="273" t="s">
        <v>24</v>
      </c>
      <c r="F39" s="275"/>
      <c r="G39" s="302" t="s">
        <v>1057</v>
      </c>
      <c r="H39" s="302"/>
      <c r="I39" s="302"/>
      <c r="J39" s="302"/>
      <c r="K39" s="50"/>
      <c r="L39" s="50"/>
      <c r="M39" s="270" t="s">
        <v>1009</v>
      </c>
      <c r="N39" s="270"/>
      <c r="O39" s="270"/>
      <c r="P39" s="270"/>
      <c r="Q39" s="302" t="s">
        <v>1058</v>
      </c>
      <c r="R39" s="302"/>
      <c r="S39" s="302"/>
      <c r="T39" s="302"/>
      <c r="U39" s="302"/>
      <c r="V39" s="302"/>
      <c r="W39" s="30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0" t="s">
        <v>998</v>
      </c>
      <c r="D41" s="270"/>
      <c r="E41" s="270"/>
      <c r="F41" s="270"/>
      <c r="H41" s="50"/>
      <c r="I41" s="50"/>
      <c r="J41" s="50"/>
      <c r="O41" s="270" t="s">
        <v>1001</v>
      </c>
      <c r="P41" s="270"/>
      <c r="Q41" s="270"/>
      <c r="R41" s="270"/>
      <c r="S41" s="270"/>
      <c r="T41" s="270"/>
      <c r="U41" s="270"/>
      <c r="V41" s="270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480</v>
      </c>
      <c r="D42" s="50"/>
      <c r="E42" s="279">
        <v>2019</v>
      </c>
      <c r="F42" s="279"/>
      <c r="H42" s="50"/>
      <c r="I42" s="50"/>
      <c r="J42" s="50"/>
      <c r="O42" s="280">
        <v>456</v>
      </c>
      <c r="P42" s="280"/>
      <c r="Q42" s="280"/>
      <c r="R42" s="280"/>
      <c r="S42" s="280"/>
      <c r="T42" s="280"/>
      <c r="U42" s="280"/>
      <c r="V42" s="280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999</v>
      </c>
      <c r="D43" s="101"/>
      <c r="E43" s="281" t="s">
        <v>1000</v>
      </c>
      <c r="F43" s="281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82" t="s">
        <v>960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6" t="s">
        <v>25</v>
      </c>
      <c r="B46" s="267"/>
      <c r="C46" s="270" t="s">
        <v>22</v>
      </c>
      <c r="D46" s="270"/>
      <c r="E46" s="271" t="s">
        <v>3</v>
      </c>
      <c r="F46" s="273" t="s">
        <v>326</v>
      </c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5"/>
      <c r="U46" s="105"/>
      <c r="V46" s="191" t="s">
        <v>27</v>
      </c>
      <c r="W46" s="270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68"/>
      <c r="B47" s="269"/>
      <c r="C47" s="270"/>
      <c r="D47" s="270"/>
      <c r="E47" s="272"/>
      <c r="F47" s="276" t="s">
        <v>300</v>
      </c>
      <c r="G47" s="277"/>
      <c r="H47" s="278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192"/>
      <c r="W47" s="270"/>
    </row>
    <row r="48" spans="1:33" ht="29.25" customHeight="1">
      <c r="A48" s="253" t="s">
        <v>1</v>
      </c>
      <c r="B48" s="253"/>
      <c r="C48" s="264" t="s">
        <v>1076</v>
      </c>
      <c r="D48" s="264"/>
      <c r="E48" s="112" t="s">
        <v>1077</v>
      </c>
      <c r="F48" s="224" t="s">
        <v>994</v>
      </c>
      <c r="G48" s="256"/>
      <c r="H48" s="225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456</v>
      </c>
      <c r="U48" s="74"/>
      <c r="V48" s="115">
        <f>IF(SUM(I48:T48)=0,"",SUM(I48:T48))</f>
        <v>456</v>
      </c>
      <c r="W48" s="257" t="str">
        <f>IF($G$39="porcentaje",FIXED(V48/V49*100,2)&amp;"%",IF($G$39="Promedio",V48/V49,IF($G$39="variación porcentual",FIXED(((V48/V49)-1)*100,2)&amp;"%",IF($G$39="OTRAS","CAPTURAR EL RESULTADO DEL INDICADOR"))))</f>
        <v>-5.00%</v>
      </c>
      <c r="Y48" s="1"/>
      <c r="AC48" s="10"/>
      <c r="AF48" s="10"/>
      <c r="AG48" s="10"/>
    </row>
    <row r="49" spans="1:33" ht="30" customHeight="1">
      <c r="A49" s="253" t="s">
        <v>2</v>
      </c>
      <c r="B49" s="253"/>
      <c r="C49" s="264" t="s">
        <v>1079</v>
      </c>
      <c r="D49" s="264"/>
      <c r="E49" s="112" t="s">
        <v>1077</v>
      </c>
      <c r="F49" s="224" t="s">
        <v>995</v>
      </c>
      <c r="G49" s="256"/>
      <c r="H49" s="225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480</v>
      </c>
      <c r="U49" s="73">
        <f>SUM(I49:T49)</f>
        <v>480</v>
      </c>
      <c r="V49" s="115">
        <f>IF(SUM(I49:T49)=0,"",SUM(I49:T49))</f>
        <v>480</v>
      </c>
      <c r="W49" s="257"/>
      <c r="Y49" s="1"/>
      <c r="AA49" s="3"/>
      <c r="AC49" s="10"/>
      <c r="AF49" s="10"/>
      <c r="AG49" s="10"/>
    </row>
    <row r="50" spans="1:33" ht="17.25" customHeight="1">
      <c r="A50" s="265" t="s">
        <v>298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</row>
    <row r="51" spans="1:33" s="3" customFormat="1" ht="15.75" customHeight="1">
      <c r="A51" s="266" t="s">
        <v>25</v>
      </c>
      <c r="B51" s="267"/>
      <c r="C51" s="270" t="s">
        <v>22</v>
      </c>
      <c r="D51" s="270"/>
      <c r="E51" s="271" t="s">
        <v>3</v>
      </c>
      <c r="F51" s="273" t="s">
        <v>326</v>
      </c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5"/>
      <c r="U51" s="105"/>
      <c r="V51" s="191" t="s">
        <v>27</v>
      </c>
      <c r="W51" s="270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68"/>
      <c r="B52" s="269"/>
      <c r="C52" s="270"/>
      <c r="D52" s="270"/>
      <c r="E52" s="272"/>
      <c r="F52" s="276" t="s">
        <v>298</v>
      </c>
      <c r="G52" s="277"/>
      <c r="H52" s="278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192"/>
      <c r="W52" s="270"/>
    </row>
    <row r="53" spans="1:33" ht="29.25" customHeight="1">
      <c r="A53" s="253" t="s">
        <v>1</v>
      </c>
      <c r="B53" s="253"/>
      <c r="C53" s="254" t="str">
        <f>IF(C48=0,"",C48)</f>
        <v>Hechos Viales 2021</v>
      </c>
      <c r="D53" s="255"/>
      <c r="E53" s="133" t="str">
        <f>IF(E48=0,"",E48)</f>
        <v>Hechos Viales</v>
      </c>
      <c r="F53" s="224" t="s">
        <v>1010</v>
      </c>
      <c r="G53" s="256"/>
      <c r="H53" s="225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57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3" t="s">
        <v>2</v>
      </c>
      <c r="B54" s="253"/>
      <c r="C54" s="254" t="str">
        <f>IF(C49=0,"",C49)</f>
        <v>Hechos Viales 2019</v>
      </c>
      <c r="D54" s="255"/>
      <c r="E54" s="134" t="str">
        <f>IF(E49=0,"",E49)</f>
        <v>Hechos Viales</v>
      </c>
      <c r="F54" s="224" t="s">
        <v>1011</v>
      </c>
      <c r="G54" s="256"/>
      <c r="H54" s="225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480</v>
      </c>
      <c r="U54" s="73">
        <f>SUM(I54:T54)</f>
        <v>480</v>
      </c>
      <c r="V54" s="115">
        <f t="shared" si="0"/>
        <v>480</v>
      </c>
      <c r="W54" s="257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58" t="s">
        <v>961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59" t="s">
        <v>996</v>
      </c>
      <c r="B58" s="260"/>
      <c r="C58" s="260"/>
      <c r="D58" s="260"/>
      <c r="E58" s="260"/>
      <c r="F58" s="261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3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23" t="s">
        <v>6</v>
      </c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0" t="s">
        <v>1002</v>
      </c>
      <c r="B62" s="270"/>
      <c r="C62" s="296" t="s">
        <v>1056</v>
      </c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8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9" t="s">
        <v>1004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1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0" t="s">
        <v>22</v>
      </c>
      <c r="B66" s="270"/>
      <c r="C66" s="302" t="s">
        <v>1080</v>
      </c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3" t="s">
        <v>336</v>
      </c>
      <c r="B68" s="275"/>
      <c r="C68" s="104" t="s">
        <v>1055</v>
      </c>
      <c r="D68" s="50"/>
      <c r="E68" s="270" t="s">
        <v>4</v>
      </c>
      <c r="F68" s="270"/>
      <c r="G68" s="302" t="s">
        <v>1075</v>
      </c>
      <c r="H68" s="302"/>
      <c r="I68" s="302"/>
      <c r="J68" s="302"/>
      <c r="K68" s="50"/>
      <c r="L68" s="50"/>
      <c r="M68" s="270" t="s">
        <v>1003</v>
      </c>
      <c r="N68" s="270"/>
      <c r="O68" s="270"/>
      <c r="P68" s="270"/>
      <c r="Q68" s="302" t="s">
        <v>1081</v>
      </c>
      <c r="R68" s="302"/>
      <c r="S68" s="302"/>
      <c r="T68" s="302"/>
      <c r="U68" s="302"/>
      <c r="V68" s="302"/>
      <c r="W68" s="30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3" t="s">
        <v>1008</v>
      </c>
      <c r="B70" s="275"/>
      <c r="C70" s="111" t="s">
        <v>1074</v>
      </c>
      <c r="D70" s="50"/>
      <c r="E70" s="273" t="s">
        <v>24</v>
      </c>
      <c r="F70" s="275"/>
      <c r="G70" s="302" t="s">
        <v>1057</v>
      </c>
      <c r="H70" s="302"/>
      <c r="I70" s="302"/>
      <c r="J70" s="302"/>
      <c r="K70" s="50"/>
      <c r="L70" s="50"/>
      <c r="M70" s="270" t="s">
        <v>1009</v>
      </c>
      <c r="N70" s="270"/>
      <c r="O70" s="270"/>
      <c r="P70" s="270"/>
      <c r="Q70" s="302" t="s">
        <v>1058</v>
      </c>
      <c r="R70" s="302"/>
      <c r="S70" s="302"/>
      <c r="T70" s="302"/>
      <c r="U70" s="302"/>
      <c r="V70" s="302"/>
      <c r="W70" s="30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0" t="s">
        <v>998</v>
      </c>
      <c r="D72" s="270"/>
      <c r="E72" s="270"/>
      <c r="F72" s="270"/>
      <c r="H72" s="50"/>
      <c r="I72" s="50"/>
      <c r="J72" s="50"/>
      <c r="O72" s="270" t="s">
        <v>1001</v>
      </c>
      <c r="P72" s="270"/>
      <c r="Q72" s="270"/>
      <c r="R72" s="270"/>
      <c r="S72" s="270"/>
      <c r="T72" s="270"/>
      <c r="U72" s="270"/>
      <c r="V72" s="270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104</v>
      </c>
      <c r="D73" s="50"/>
      <c r="E73" s="279">
        <v>2019</v>
      </c>
      <c r="F73" s="279"/>
      <c r="H73" s="50"/>
      <c r="I73" s="50"/>
      <c r="J73" s="50"/>
      <c r="O73" s="280">
        <v>98</v>
      </c>
      <c r="P73" s="280"/>
      <c r="Q73" s="280"/>
      <c r="R73" s="280"/>
      <c r="S73" s="280"/>
      <c r="T73" s="280"/>
      <c r="U73" s="280"/>
      <c r="V73" s="280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999</v>
      </c>
      <c r="D74" s="101"/>
      <c r="E74" s="281" t="s">
        <v>1000</v>
      </c>
      <c r="F74" s="281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82" t="s">
        <v>960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6" t="s">
        <v>25</v>
      </c>
      <c r="B77" s="267"/>
      <c r="C77" s="270" t="s">
        <v>22</v>
      </c>
      <c r="D77" s="270"/>
      <c r="E77" s="271" t="s">
        <v>3</v>
      </c>
      <c r="F77" s="273" t="s">
        <v>326</v>
      </c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5"/>
      <c r="U77" s="105"/>
      <c r="V77" s="191" t="s">
        <v>27</v>
      </c>
      <c r="W77" s="270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68"/>
      <c r="B78" s="269"/>
      <c r="C78" s="270"/>
      <c r="D78" s="270"/>
      <c r="E78" s="272"/>
      <c r="F78" s="276" t="s">
        <v>300</v>
      </c>
      <c r="G78" s="277"/>
      <c r="H78" s="278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192"/>
      <c r="W78" s="270"/>
    </row>
    <row r="79" spans="1:33" ht="29.25" customHeight="1">
      <c r="A79" s="253" t="s">
        <v>1</v>
      </c>
      <c r="B79" s="253"/>
      <c r="C79" s="264" t="s">
        <v>1083</v>
      </c>
      <c r="D79" s="264"/>
      <c r="E79" s="112" t="s">
        <v>1084</v>
      </c>
      <c r="F79" s="224" t="s">
        <v>994</v>
      </c>
      <c r="G79" s="256"/>
      <c r="H79" s="225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98</v>
      </c>
      <c r="U79" s="74"/>
      <c r="V79" s="115">
        <f>IF(SUM(I79:T79)=0,"",SUM(I79:T79))</f>
        <v>98</v>
      </c>
      <c r="W79" s="257" t="str">
        <f>IF($G$70="porcentaje",FIXED(V79/V80*100,2)&amp;"%",IF($G$70="Promedio",V79/V80,IF($G$70="variación porcentual",FIXED(((V79/V80)-1)*100,2)&amp;"%",IF($G$70="OTRAS","CAPTURAR EL RESULTADO DEL INDICADOR"))))</f>
        <v>-5.77%</v>
      </c>
      <c r="Y79" s="1"/>
      <c r="AC79" s="10"/>
      <c r="AF79" s="10"/>
      <c r="AG79" s="10"/>
    </row>
    <row r="80" spans="1:33" ht="30" customHeight="1">
      <c r="A80" s="253" t="s">
        <v>2</v>
      </c>
      <c r="B80" s="253"/>
      <c r="C80" s="264" t="s">
        <v>1082</v>
      </c>
      <c r="D80" s="264"/>
      <c r="E80" s="112" t="s">
        <v>1084</v>
      </c>
      <c r="F80" s="224" t="s">
        <v>995</v>
      </c>
      <c r="G80" s="256"/>
      <c r="H80" s="225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104</v>
      </c>
      <c r="U80" s="73">
        <f>SUM(I80:T80)</f>
        <v>104</v>
      </c>
      <c r="V80" s="115">
        <f>IF(SUM(I80:T80)=0,"",SUM(I80:T80))</f>
        <v>104</v>
      </c>
      <c r="W80" s="257"/>
      <c r="Y80" s="1"/>
      <c r="AA80" s="3"/>
      <c r="AC80" s="10"/>
      <c r="AF80" s="10"/>
      <c r="AG80" s="10"/>
    </row>
    <row r="81" spans="1:33" ht="17.25" customHeight="1">
      <c r="A81" s="265" t="s">
        <v>298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</row>
    <row r="82" spans="1:33" s="3" customFormat="1" ht="15.75" customHeight="1">
      <c r="A82" s="266" t="s">
        <v>25</v>
      </c>
      <c r="B82" s="267"/>
      <c r="C82" s="270" t="s">
        <v>22</v>
      </c>
      <c r="D82" s="270"/>
      <c r="E82" s="271" t="s">
        <v>3</v>
      </c>
      <c r="F82" s="273" t="s">
        <v>326</v>
      </c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5"/>
      <c r="U82" s="105"/>
      <c r="V82" s="191" t="s">
        <v>27</v>
      </c>
      <c r="W82" s="270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68"/>
      <c r="B83" s="269"/>
      <c r="C83" s="270"/>
      <c r="D83" s="270"/>
      <c r="E83" s="272"/>
      <c r="F83" s="276" t="s">
        <v>298</v>
      </c>
      <c r="G83" s="277"/>
      <c r="H83" s="278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192"/>
      <c r="W83" s="270"/>
    </row>
    <row r="84" spans="1:33" ht="28.5" customHeight="1">
      <c r="A84" s="293" t="s">
        <v>1</v>
      </c>
      <c r="B84" s="295"/>
      <c r="C84" s="254" t="str">
        <f>IF(C79=0,"",C79)</f>
        <v>Víctimas 2021</v>
      </c>
      <c r="D84" s="255"/>
      <c r="E84" s="134" t="str">
        <f>IF(E79=0,"",E79)</f>
        <v>Víctimas</v>
      </c>
      <c r="F84" s="224" t="s">
        <v>1010</v>
      </c>
      <c r="G84" s="256"/>
      <c r="H84" s="225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57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3" t="s">
        <v>2</v>
      </c>
      <c r="B85" s="295"/>
      <c r="C85" s="254" t="str">
        <f>IF(C80=0,"",C80)</f>
        <v>Víctimas 2019</v>
      </c>
      <c r="D85" s="255"/>
      <c r="E85" s="134" t="str">
        <f>IF(E80=0,"",E80)</f>
        <v>Víctimas</v>
      </c>
      <c r="F85" s="224" t="s">
        <v>1011</v>
      </c>
      <c r="G85" s="256"/>
      <c r="H85" s="225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104</v>
      </c>
      <c r="U85" s="73">
        <f>SUM(I85:T85)</f>
        <v>104</v>
      </c>
      <c r="V85" s="115">
        <f>IF(SUM(I85:T85)=0,"",SUM(I85:T85))</f>
        <v>104</v>
      </c>
      <c r="W85" s="257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58" t="s">
        <v>961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59" t="s">
        <v>996</v>
      </c>
      <c r="B89" s="260"/>
      <c r="C89" s="260"/>
      <c r="D89" s="260"/>
      <c r="E89" s="260"/>
      <c r="F89" s="261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3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23" t="s">
        <v>997</v>
      </c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0" t="s">
        <v>1085</v>
      </c>
      <c r="B93" s="270"/>
      <c r="C93" s="296" t="s">
        <v>1090</v>
      </c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8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9" t="s">
        <v>1004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1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0" t="s">
        <v>22</v>
      </c>
      <c r="B97" s="270"/>
      <c r="C97" s="302" t="s">
        <v>1091</v>
      </c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3" t="s">
        <v>336</v>
      </c>
      <c r="B99" s="275"/>
      <c r="C99" s="104" t="s">
        <v>1055</v>
      </c>
      <c r="D99" s="50"/>
      <c r="E99" s="270" t="s">
        <v>4</v>
      </c>
      <c r="F99" s="270"/>
      <c r="G99" s="302" t="s">
        <v>1063</v>
      </c>
      <c r="H99" s="302"/>
      <c r="I99" s="302"/>
      <c r="J99" s="302"/>
      <c r="K99" s="50"/>
      <c r="L99" s="50"/>
      <c r="M99" s="270" t="s">
        <v>1003</v>
      </c>
      <c r="N99" s="270"/>
      <c r="O99" s="270"/>
      <c r="P99" s="270"/>
      <c r="Q99" s="302" t="s">
        <v>1092</v>
      </c>
      <c r="R99" s="302"/>
      <c r="S99" s="302"/>
      <c r="T99" s="302"/>
      <c r="U99" s="302"/>
      <c r="V99" s="302"/>
      <c r="W99" s="30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3" t="s">
        <v>1008</v>
      </c>
      <c r="B101" s="275"/>
      <c r="C101" s="145" t="s">
        <v>1074</v>
      </c>
      <c r="D101" s="50"/>
      <c r="E101" s="273" t="s">
        <v>24</v>
      </c>
      <c r="F101" s="275"/>
      <c r="G101" s="302" t="s">
        <v>1062</v>
      </c>
      <c r="H101" s="302"/>
      <c r="I101" s="302"/>
      <c r="J101" s="302"/>
      <c r="K101" s="50"/>
      <c r="L101" s="50"/>
      <c r="M101" s="270" t="s">
        <v>1009</v>
      </c>
      <c r="N101" s="270"/>
      <c r="O101" s="270"/>
      <c r="P101" s="270"/>
      <c r="Q101" s="302" t="s">
        <v>1086</v>
      </c>
      <c r="R101" s="302"/>
      <c r="S101" s="302"/>
      <c r="T101" s="302"/>
      <c r="U101" s="302"/>
      <c r="V101" s="302"/>
      <c r="W101" s="30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0" t="s">
        <v>998</v>
      </c>
      <c r="D103" s="270"/>
      <c r="E103" s="270"/>
      <c r="F103" s="270"/>
      <c r="H103" s="50"/>
      <c r="I103" s="50"/>
      <c r="J103" s="50"/>
      <c r="O103" s="270" t="s">
        <v>1001</v>
      </c>
      <c r="P103" s="270"/>
      <c r="Q103" s="270"/>
      <c r="R103" s="270"/>
      <c r="S103" s="270"/>
      <c r="T103" s="270"/>
      <c r="U103" s="270"/>
      <c r="V103" s="270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126781</v>
      </c>
      <c r="D104" s="50"/>
      <c r="E104" s="279">
        <v>2021</v>
      </c>
      <c r="F104" s="279"/>
      <c r="H104" s="50"/>
      <c r="I104" s="50"/>
      <c r="J104" s="50"/>
      <c r="O104" s="280">
        <v>6640</v>
      </c>
      <c r="P104" s="280"/>
      <c r="Q104" s="280"/>
      <c r="R104" s="280"/>
      <c r="S104" s="280"/>
      <c r="T104" s="280"/>
      <c r="U104" s="280"/>
      <c r="V104" s="280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44" t="s">
        <v>999</v>
      </c>
      <c r="D105" s="101"/>
      <c r="E105" s="281" t="s">
        <v>1000</v>
      </c>
      <c r="F105" s="281"/>
      <c r="G105" s="101"/>
      <c r="I105" s="101"/>
      <c r="J105" s="101"/>
      <c r="K105" s="101"/>
      <c r="L105" s="101"/>
      <c r="M105" s="101"/>
      <c r="N105" s="101"/>
      <c r="O105" s="144"/>
      <c r="P105" s="144"/>
      <c r="Q105" s="144"/>
      <c r="R105" s="144"/>
      <c r="S105" s="144"/>
      <c r="T105" s="144"/>
      <c r="U105" s="144"/>
      <c r="V105" s="144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82" t="s">
        <v>960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6" t="s">
        <v>25</v>
      </c>
      <c r="B108" s="267"/>
      <c r="C108" s="270" t="s">
        <v>22</v>
      </c>
      <c r="D108" s="270"/>
      <c r="E108" s="271" t="s">
        <v>3</v>
      </c>
      <c r="F108" s="273" t="s">
        <v>326</v>
      </c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5"/>
      <c r="U108" s="141"/>
      <c r="V108" s="191" t="s">
        <v>27</v>
      </c>
      <c r="W108" s="270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68"/>
      <c r="B109" s="269"/>
      <c r="C109" s="270"/>
      <c r="D109" s="270"/>
      <c r="E109" s="272"/>
      <c r="F109" s="276" t="s">
        <v>300</v>
      </c>
      <c r="G109" s="277"/>
      <c r="H109" s="278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192"/>
      <c r="W109" s="270"/>
    </row>
    <row r="110" spans="1:33" ht="29.25" customHeight="1">
      <c r="A110" s="253" t="s">
        <v>1</v>
      </c>
      <c r="B110" s="253"/>
      <c r="C110" s="264" t="s">
        <v>1094</v>
      </c>
      <c r="D110" s="264"/>
      <c r="E110" s="112" t="s">
        <v>1095</v>
      </c>
      <c r="F110" s="224" t="s">
        <v>994</v>
      </c>
      <c r="G110" s="256"/>
      <c r="H110" s="225"/>
      <c r="I110" s="95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>
        <v>6640</v>
      </c>
      <c r="U110" s="74"/>
      <c r="V110" s="115">
        <f>IF(SUM(I110:T110)=0,"",SUM(I110:T110))</f>
        <v>6640</v>
      </c>
      <c r="W110" s="257" t="str">
        <f>IF($G$159="porcentaje",FIXED(V110/V111*100,2)&amp;"%",IF($G$159="Promedio",V110/V111,IF($G$159="variación porcentual",FIXED(((V110/V111)-1)*100,2)&amp;"%",IF($G$159="OTRAS","CAPTURAR EL RESULTADO DEL INDICADOR"))))</f>
        <v>5.24%</v>
      </c>
      <c r="Y110" s="113"/>
      <c r="AC110" s="10"/>
      <c r="AF110" s="10"/>
      <c r="AG110" s="10"/>
    </row>
    <row r="111" spans="1:33" ht="30" customHeight="1">
      <c r="A111" s="253" t="s">
        <v>2</v>
      </c>
      <c r="B111" s="253"/>
      <c r="C111" s="264" t="s">
        <v>1093</v>
      </c>
      <c r="D111" s="264"/>
      <c r="E111" s="112" t="s">
        <v>1095</v>
      </c>
      <c r="F111" s="224" t="s">
        <v>995</v>
      </c>
      <c r="G111" s="256"/>
      <c r="H111" s="225"/>
      <c r="I111" s="95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>
        <v>126781</v>
      </c>
      <c r="U111" s="73">
        <f>SUM(I111:T111)</f>
        <v>126781</v>
      </c>
      <c r="V111" s="115">
        <f>IF(SUM(I111:T111)=0,"",SUM(I111:T111))</f>
        <v>126781</v>
      </c>
      <c r="W111" s="257"/>
      <c r="Y111" s="1"/>
      <c r="AA111" s="3"/>
      <c r="AC111" s="10"/>
      <c r="AF111" s="10"/>
      <c r="AG111" s="10"/>
    </row>
    <row r="112" spans="1:33" ht="17.25" customHeight="1">
      <c r="A112" s="265" t="s">
        <v>298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</row>
    <row r="113" spans="1:33" s="3" customFormat="1" ht="15.75" customHeight="1">
      <c r="A113" s="266" t="s">
        <v>25</v>
      </c>
      <c r="B113" s="267"/>
      <c r="C113" s="270" t="s">
        <v>22</v>
      </c>
      <c r="D113" s="270"/>
      <c r="E113" s="271" t="s">
        <v>3</v>
      </c>
      <c r="F113" s="273" t="s">
        <v>326</v>
      </c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5"/>
      <c r="U113" s="141"/>
      <c r="V113" s="191" t="s">
        <v>27</v>
      </c>
      <c r="W113" s="270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68"/>
      <c r="B114" s="269"/>
      <c r="C114" s="270"/>
      <c r="D114" s="270"/>
      <c r="E114" s="272"/>
      <c r="F114" s="276" t="s">
        <v>298</v>
      </c>
      <c r="G114" s="277"/>
      <c r="H114" s="278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192"/>
      <c r="W114" s="270"/>
    </row>
    <row r="115" spans="1:33" ht="29.25" customHeight="1">
      <c r="A115" s="253" t="s">
        <v>1</v>
      </c>
      <c r="B115" s="253"/>
      <c r="C115" s="254" t="str">
        <f>IF(C110=0,"",C110)</f>
        <v>Población con una mejora en su cultura vial</v>
      </c>
      <c r="D115" s="255"/>
      <c r="E115" s="143" t="str">
        <f>IF(E110=0,"",E110)</f>
        <v>Personas</v>
      </c>
      <c r="F115" s="224" t="s">
        <v>1010</v>
      </c>
      <c r="G115" s="256"/>
      <c r="H115" s="225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57" t="e">
        <f>IF($G$159="porcentaje",FIXED(V115/V116*100,2)&amp;"%",IF($G$159="Promedio",V115/V116,IF($G$159="variación porcentual",FIXED(((V115/V116)-1)*100,2)&amp;"%",IF($G$159="OTRAS","CAPTURAR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3" t="s">
        <v>2</v>
      </c>
      <c r="B116" s="253"/>
      <c r="C116" s="254" t="str">
        <f>IF(C111=0,"",C111)</f>
        <v>Población total del municipio</v>
      </c>
      <c r="D116" s="255"/>
      <c r="E116" s="143" t="str">
        <f>IF(E111=0,"",E111)</f>
        <v>Personas</v>
      </c>
      <c r="F116" s="224" t="s">
        <v>1011</v>
      </c>
      <c r="G116" s="256"/>
      <c r="H116" s="225"/>
      <c r="I116" s="95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>
        <v>126781</v>
      </c>
      <c r="U116" s="73">
        <f>SUM(I116:T116)</f>
        <v>126781</v>
      </c>
      <c r="V116" s="115">
        <f>IF(SUM(I116:T116)=0,"",SUM(I116:T116))</f>
        <v>126781</v>
      </c>
      <c r="W116" s="257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58" t="s">
        <v>961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59" t="s">
        <v>996</v>
      </c>
      <c r="B120" s="260"/>
      <c r="C120" s="260"/>
      <c r="D120" s="260"/>
      <c r="E120" s="260"/>
      <c r="F120" s="261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3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0" t="s">
        <v>1005</v>
      </c>
      <c r="B122" s="270"/>
      <c r="C122" s="296" t="s">
        <v>1059</v>
      </c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8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152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9" t="s">
        <v>1004</v>
      </c>
      <c r="B124" s="300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1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152" customFormat="1" ht="30" customHeight="1">
      <c r="A126" s="270" t="s">
        <v>22</v>
      </c>
      <c r="B126" s="270"/>
      <c r="C126" s="302" t="s">
        <v>1060</v>
      </c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152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152" customFormat="1" ht="27" customHeight="1">
      <c r="A128" s="273" t="s">
        <v>336</v>
      </c>
      <c r="B128" s="275"/>
      <c r="C128" s="104" t="s">
        <v>1055</v>
      </c>
      <c r="D128" s="50"/>
      <c r="E128" s="270" t="s">
        <v>4</v>
      </c>
      <c r="F128" s="270"/>
      <c r="G128" s="302" t="s">
        <v>1063</v>
      </c>
      <c r="H128" s="302"/>
      <c r="I128" s="302"/>
      <c r="J128" s="302"/>
      <c r="K128" s="50"/>
      <c r="L128" s="50"/>
      <c r="M128" s="270" t="s">
        <v>1003</v>
      </c>
      <c r="N128" s="270"/>
      <c r="O128" s="270"/>
      <c r="P128" s="270"/>
      <c r="Q128" s="302" t="s">
        <v>1061</v>
      </c>
      <c r="R128" s="302"/>
      <c r="S128" s="302"/>
      <c r="T128" s="302"/>
      <c r="U128" s="302"/>
      <c r="V128" s="302"/>
      <c r="W128" s="30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152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152" customFormat="1" ht="27" customHeight="1">
      <c r="A130" s="273" t="s">
        <v>1008</v>
      </c>
      <c r="B130" s="275"/>
      <c r="C130" s="147" t="s">
        <v>1074</v>
      </c>
      <c r="D130" s="50"/>
      <c r="E130" s="273" t="s">
        <v>24</v>
      </c>
      <c r="F130" s="275"/>
      <c r="G130" s="302" t="s">
        <v>1062</v>
      </c>
      <c r="H130" s="302"/>
      <c r="I130" s="302"/>
      <c r="J130" s="302"/>
      <c r="K130" s="50"/>
      <c r="L130" s="50"/>
      <c r="M130" s="270" t="s">
        <v>1009</v>
      </c>
      <c r="N130" s="270"/>
      <c r="O130" s="270"/>
      <c r="P130" s="270"/>
      <c r="Q130" s="302" t="s">
        <v>1086</v>
      </c>
      <c r="R130" s="302"/>
      <c r="S130" s="302"/>
      <c r="T130" s="302"/>
      <c r="U130" s="302"/>
      <c r="V130" s="302"/>
      <c r="W130" s="30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0" t="s">
        <v>998</v>
      </c>
      <c r="D132" s="270"/>
      <c r="E132" s="270"/>
      <c r="F132" s="270"/>
      <c r="H132" s="50"/>
      <c r="I132" s="50"/>
      <c r="J132" s="50"/>
      <c r="O132" s="270" t="s">
        <v>1001</v>
      </c>
      <c r="P132" s="270"/>
      <c r="Q132" s="270"/>
      <c r="R132" s="270"/>
      <c r="S132" s="270"/>
      <c r="T132" s="270"/>
      <c r="U132" s="270"/>
      <c r="V132" s="270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180</v>
      </c>
      <c r="D133" s="50"/>
      <c r="E133" s="279">
        <v>2021</v>
      </c>
      <c r="F133" s="279"/>
      <c r="H133" s="50"/>
      <c r="I133" s="50"/>
      <c r="J133" s="50"/>
      <c r="O133" s="280">
        <v>180</v>
      </c>
      <c r="P133" s="280"/>
      <c r="Q133" s="280"/>
      <c r="R133" s="280"/>
      <c r="S133" s="280"/>
      <c r="T133" s="280"/>
      <c r="U133" s="280"/>
      <c r="V133" s="280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48" t="s">
        <v>999</v>
      </c>
      <c r="D134" s="101"/>
      <c r="E134" s="281" t="s">
        <v>1000</v>
      </c>
      <c r="F134" s="281"/>
      <c r="G134" s="101"/>
      <c r="I134" s="101"/>
      <c r="J134" s="101"/>
      <c r="K134" s="101"/>
      <c r="L134" s="101"/>
      <c r="M134" s="101"/>
      <c r="N134" s="101"/>
      <c r="O134" s="148"/>
      <c r="P134" s="148"/>
      <c r="Q134" s="148"/>
      <c r="R134" s="148"/>
      <c r="S134" s="148"/>
      <c r="T134" s="148"/>
      <c r="U134" s="148"/>
      <c r="V134" s="148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152" customFormat="1" ht="20.25" customHeight="1">
      <c r="A136" s="282" t="s">
        <v>960</v>
      </c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152" customFormat="1" ht="15.75" customHeight="1">
      <c r="A137" s="266" t="s">
        <v>25</v>
      </c>
      <c r="B137" s="267"/>
      <c r="C137" s="270" t="s">
        <v>22</v>
      </c>
      <c r="D137" s="270"/>
      <c r="E137" s="271" t="s">
        <v>3</v>
      </c>
      <c r="F137" s="273" t="s">
        <v>326</v>
      </c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5"/>
      <c r="U137" s="146"/>
      <c r="V137" s="191" t="s">
        <v>27</v>
      </c>
      <c r="W137" s="270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68"/>
      <c r="B138" s="269"/>
      <c r="C138" s="270"/>
      <c r="D138" s="270"/>
      <c r="E138" s="272"/>
      <c r="F138" s="276" t="s">
        <v>300</v>
      </c>
      <c r="G138" s="277"/>
      <c r="H138" s="278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192"/>
      <c r="W138" s="270"/>
      <c r="Y138" s="152"/>
    </row>
    <row r="139" spans="1:33" ht="29.25" customHeight="1">
      <c r="A139" s="253" t="s">
        <v>1</v>
      </c>
      <c r="B139" s="253"/>
      <c r="C139" s="264" t="s">
        <v>1088</v>
      </c>
      <c r="D139" s="264"/>
      <c r="E139" s="112" t="s">
        <v>1089</v>
      </c>
      <c r="F139" s="224" t="s">
        <v>994</v>
      </c>
      <c r="G139" s="256"/>
      <c r="H139" s="225"/>
      <c r="I139" s="95"/>
      <c r="J139" s="73"/>
      <c r="K139" s="73"/>
      <c r="L139" s="73"/>
      <c r="M139" s="73"/>
      <c r="N139" s="73">
        <v>164</v>
      </c>
      <c r="O139" s="73"/>
      <c r="P139" s="73"/>
      <c r="Q139" s="73"/>
      <c r="R139" s="73"/>
      <c r="S139" s="73"/>
      <c r="T139" s="73">
        <v>16</v>
      </c>
      <c r="U139" s="74"/>
      <c r="V139" s="115">
        <f>IF(SUM(I139:T139)=0,"",SUM(I139:T139))</f>
        <v>180</v>
      </c>
      <c r="W139" s="257" t="str">
        <f>IF($G$159="porcentaje",FIXED(V139/V140*100,2)&amp;"%",IF($G$159="Promedio",V139/V140,IF($G$159="variación porcentual",FIXED(((V139/V140)-1)*100,2)&amp;"%",IF($G$159="OTRAS","CAPTURAR EL RESULTADO DEL INDICADOR"))))</f>
        <v>100.00%</v>
      </c>
      <c r="Y139" s="113"/>
      <c r="AC139" s="10"/>
      <c r="AF139" s="10"/>
      <c r="AG139" s="10"/>
    </row>
    <row r="140" spans="1:33" ht="30" customHeight="1">
      <c r="A140" s="253" t="s">
        <v>2</v>
      </c>
      <c r="B140" s="253"/>
      <c r="C140" s="264" t="s">
        <v>1087</v>
      </c>
      <c r="D140" s="264"/>
      <c r="E140" s="112" t="s">
        <v>1089</v>
      </c>
      <c r="F140" s="224" t="s">
        <v>995</v>
      </c>
      <c r="G140" s="256"/>
      <c r="H140" s="225"/>
      <c r="I140" s="95"/>
      <c r="J140" s="73"/>
      <c r="K140" s="73"/>
      <c r="L140" s="73"/>
      <c r="M140" s="73"/>
      <c r="N140" s="73">
        <v>164</v>
      </c>
      <c r="O140" s="73"/>
      <c r="P140" s="73"/>
      <c r="Q140" s="73"/>
      <c r="R140" s="73"/>
      <c r="S140" s="73"/>
      <c r="T140" s="73">
        <v>16</v>
      </c>
      <c r="U140" s="73">
        <f>SUM(I140:T140)</f>
        <v>180</v>
      </c>
      <c r="V140" s="115">
        <f>IF(SUM(I140:T140)=0,"",SUM(I140:T140))</f>
        <v>180</v>
      </c>
      <c r="W140" s="257"/>
      <c r="Y140" s="1"/>
      <c r="AA140" s="152"/>
      <c r="AC140" s="10"/>
      <c r="AF140" s="10"/>
      <c r="AG140" s="10"/>
    </row>
    <row r="141" spans="1:33" ht="17.25" customHeight="1">
      <c r="A141" s="265" t="s">
        <v>298</v>
      </c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Y141" s="152"/>
    </row>
    <row r="142" spans="1:33" s="152" customFormat="1" ht="15.75" customHeight="1">
      <c r="A142" s="266" t="s">
        <v>25</v>
      </c>
      <c r="B142" s="267"/>
      <c r="C142" s="270" t="s">
        <v>22</v>
      </c>
      <c r="D142" s="270"/>
      <c r="E142" s="271" t="s">
        <v>3</v>
      </c>
      <c r="F142" s="273" t="s">
        <v>326</v>
      </c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5"/>
      <c r="U142" s="146"/>
      <c r="V142" s="191" t="s">
        <v>27</v>
      </c>
      <c r="W142" s="270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68"/>
      <c r="B143" s="269"/>
      <c r="C143" s="270"/>
      <c r="D143" s="270"/>
      <c r="E143" s="272"/>
      <c r="F143" s="276" t="s">
        <v>298</v>
      </c>
      <c r="G143" s="277"/>
      <c r="H143" s="278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192"/>
      <c r="W143" s="270"/>
      <c r="Y143" s="152"/>
    </row>
    <row r="144" spans="1:33" ht="29.25" customHeight="1">
      <c r="A144" s="253" t="s">
        <v>1</v>
      </c>
      <c r="B144" s="253"/>
      <c r="C144" s="254" t="str">
        <f>IF(C139=0,"",C139)</f>
        <v>Actividades realizadas</v>
      </c>
      <c r="D144" s="255"/>
      <c r="E144" s="150" t="str">
        <f>IF(E139=0,"",E139)</f>
        <v>Actividades</v>
      </c>
      <c r="F144" s="224" t="s">
        <v>1010</v>
      </c>
      <c r="G144" s="256"/>
      <c r="H144" s="225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57" t="e">
        <f>IF($G$159="porcentaje",FIXED(V144/V145*100,2)&amp;"%",IF($G$159="Promedio",V144/V145,IF($G$159="variación porcentual",FIXED(((V144/V145)-1)*100,2)&amp;"%",IF($G$159="OTRAS","CAPTURAR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3" t="s">
        <v>2</v>
      </c>
      <c r="B145" s="253"/>
      <c r="C145" s="254" t="str">
        <f>IF(C140=0,"",C140)</f>
        <v>Actividades programadas</v>
      </c>
      <c r="D145" s="255"/>
      <c r="E145" s="150" t="str">
        <f>IF(E140=0,"",E140)</f>
        <v>Actividades</v>
      </c>
      <c r="F145" s="224" t="s">
        <v>1011</v>
      </c>
      <c r="G145" s="256"/>
      <c r="H145" s="225"/>
      <c r="I145" s="95"/>
      <c r="J145" s="73"/>
      <c r="K145" s="73"/>
      <c r="L145" s="73"/>
      <c r="M145" s="73"/>
      <c r="N145" s="73">
        <v>164</v>
      </c>
      <c r="O145" s="73"/>
      <c r="P145" s="73"/>
      <c r="Q145" s="73"/>
      <c r="R145" s="73"/>
      <c r="S145" s="73"/>
      <c r="T145" s="73">
        <v>16</v>
      </c>
      <c r="U145" s="73">
        <f>SUM(I145:T145)</f>
        <v>180</v>
      </c>
      <c r="V145" s="115">
        <f>IF(SUM(I145:T145)=0,"",SUM(I145:T145))</f>
        <v>180</v>
      </c>
      <c r="W145" s="257"/>
      <c r="Y145" s="1"/>
      <c r="AA145" s="152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58" t="s">
        <v>961</v>
      </c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116" t="str">
        <f>IF(ISERROR(W144/W139)=TRUE,"",(W144/W139))</f>
        <v/>
      </c>
      <c r="X147" s="10"/>
      <c r="Y147" s="152"/>
      <c r="AC147" s="10"/>
      <c r="AD147" s="10"/>
      <c r="AE147" s="10"/>
      <c r="AF147" s="10"/>
      <c r="AG147" s="10"/>
    </row>
    <row r="148" spans="1:33" ht="6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83"/>
      <c r="X148" s="10"/>
      <c r="Y148" s="152"/>
      <c r="AC148" s="10"/>
      <c r="AD148" s="10"/>
      <c r="AE148" s="10"/>
      <c r="AF148" s="10"/>
      <c r="AG148" s="10"/>
    </row>
    <row r="149" spans="1:33" s="152" customFormat="1" ht="33" customHeight="1">
      <c r="A149" s="259" t="s">
        <v>996</v>
      </c>
      <c r="B149" s="260"/>
      <c r="C149" s="260"/>
      <c r="D149" s="260"/>
      <c r="E149" s="260"/>
      <c r="F149" s="261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3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152" customFormat="1" ht="5.2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0" t="s">
        <v>1111</v>
      </c>
      <c r="B151" s="270"/>
      <c r="C151" s="296" t="s">
        <v>1114</v>
      </c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8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152" customFormat="1" ht="6" customHeigh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52" customFormat="1" ht="13.5" customHeight="1">
      <c r="A153" s="299" t="s">
        <v>1004</v>
      </c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1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152" customFormat="1" ht="4.5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152" customFormat="1" ht="30" customHeight="1">
      <c r="A155" s="270" t="s">
        <v>22</v>
      </c>
      <c r="B155" s="270"/>
      <c r="C155" s="328" t="s">
        <v>1112</v>
      </c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52" customFormat="1" ht="3.75" customHeight="1">
      <c r="A156" s="156"/>
      <c r="B156" s="154"/>
      <c r="C156" s="154"/>
      <c r="D156" s="154"/>
      <c r="E156" s="154"/>
      <c r="F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52" customFormat="1" ht="27" customHeight="1">
      <c r="A157" s="273" t="s">
        <v>336</v>
      </c>
      <c r="B157" s="275"/>
      <c r="C157" s="104" t="s">
        <v>1055</v>
      </c>
      <c r="D157" s="154"/>
      <c r="E157" s="270" t="s">
        <v>4</v>
      </c>
      <c r="F157" s="270"/>
      <c r="G157" s="328" t="s">
        <v>1063</v>
      </c>
      <c r="H157" s="328"/>
      <c r="I157" s="328"/>
      <c r="J157" s="328"/>
      <c r="K157" s="154"/>
      <c r="L157" s="154"/>
      <c r="M157" s="270" t="s">
        <v>1003</v>
      </c>
      <c r="N157" s="270"/>
      <c r="O157" s="270"/>
      <c r="P157" s="270"/>
      <c r="Q157" s="328" t="s">
        <v>1113</v>
      </c>
      <c r="R157" s="328"/>
      <c r="S157" s="328"/>
      <c r="T157" s="328"/>
      <c r="U157" s="328"/>
      <c r="V157" s="328"/>
      <c r="W157" s="328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52" customFormat="1" ht="5.25" customHeight="1">
      <c r="A158" s="156"/>
      <c r="B158" s="154"/>
      <c r="C158" s="154"/>
      <c r="D158" s="154"/>
      <c r="E158" s="154"/>
      <c r="F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152" customFormat="1" ht="27" customHeight="1">
      <c r="A159" s="273" t="s">
        <v>1008</v>
      </c>
      <c r="B159" s="275"/>
      <c r="C159" s="157" t="s">
        <v>1074</v>
      </c>
      <c r="D159" s="154"/>
      <c r="E159" s="273" t="s">
        <v>24</v>
      </c>
      <c r="F159" s="275"/>
      <c r="G159" s="328" t="s">
        <v>1062</v>
      </c>
      <c r="H159" s="328"/>
      <c r="I159" s="328"/>
      <c r="J159" s="328"/>
      <c r="K159" s="154"/>
      <c r="L159" s="154"/>
      <c r="M159" s="270" t="s">
        <v>1009</v>
      </c>
      <c r="N159" s="270"/>
      <c r="O159" s="270"/>
      <c r="P159" s="270"/>
      <c r="Q159" s="328" t="s">
        <v>1086</v>
      </c>
      <c r="R159" s="328"/>
      <c r="S159" s="328"/>
      <c r="T159" s="328"/>
      <c r="U159" s="328"/>
      <c r="V159" s="328"/>
      <c r="W159" s="32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52" customFormat="1" ht="5.25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8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152" customFormat="1" ht="15.75" customHeight="1">
      <c r="C161" s="270" t="s">
        <v>998</v>
      </c>
      <c r="D161" s="270"/>
      <c r="E161" s="270"/>
      <c r="F161" s="270"/>
      <c r="H161" s="154"/>
      <c r="I161" s="154"/>
      <c r="J161" s="154"/>
      <c r="O161" s="270" t="s">
        <v>1001</v>
      </c>
      <c r="P161" s="270"/>
      <c r="Q161" s="270"/>
      <c r="R161" s="270"/>
      <c r="S161" s="270"/>
      <c r="T161" s="270"/>
      <c r="U161" s="270"/>
      <c r="V161" s="270"/>
      <c r="W161" s="155"/>
      <c r="X161" s="1"/>
      <c r="Z161" s="1"/>
      <c r="AA161" s="1"/>
      <c r="AB161" s="1"/>
      <c r="AC161" s="1"/>
      <c r="AD161" s="1"/>
      <c r="AE161" s="1"/>
      <c r="AF161" s="1"/>
      <c r="AG161" s="1"/>
    </row>
    <row r="162" spans="1:33" s="152" customFormat="1" ht="24.75" customHeight="1">
      <c r="A162" s="154"/>
      <c r="B162" s="154"/>
      <c r="C162" s="154">
        <v>9</v>
      </c>
      <c r="D162" s="154"/>
      <c r="E162" s="279">
        <v>2021</v>
      </c>
      <c r="F162" s="279"/>
      <c r="H162" s="154"/>
      <c r="I162" s="154"/>
      <c r="J162" s="154"/>
      <c r="O162" s="329">
        <v>9</v>
      </c>
      <c r="P162" s="329"/>
      <c r="Q162" s="329"/>
      <c r="R162" s="329"/>
      <c r="S162" s="329"/>
      <c r="T162" s="329"/>
      <c r="U162" s="329"/>
      <c r="V162" s="329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159" customFormat="1" ht="12" customHeight="1">
      <c r="C163" s="148" t="s">
        <v>999</v>
      </c>
      <c r="D163" s="160"/>
      <c r="E163" s="281" t="s">
        <v>1000</v>
      </c>
      <c r="F163" s="281"/>
      <c r="G163" s="160"/>
      <c r="I163" s="160"/>
      <c r="J163" s="160"/>
      <c r="K163" s="160"/>
      <c r="L163" s="160"/>
      <c r="M163" s="160"/>
      <c r="N163" s="160"/>
      <c r="O163" s="148"/>
      <c r="P163" s="148"/>
      <c r="Q163" s="148"/>
      <c r="R163" s="148"/>
      <c r="S163" s="148"/>
      <c r="T163" s="148"/>
      <c r="U163" s="148"/>
      <c r="V163" s="148"/>
      <c r="W163" s="161"/>
      <c r="X163" s="162"/>
      <c r="Z163" s="162"/>
      <c r="AA163" s="162"/>
      <c r="AB163" s="162"/>
      <c r="AC163" s="162"/>
      <c r="AD163" s="162"/>
      <c r="AE163" s="162"/>
      <c r="AF163" s="162"/>
      <c r="AG163" s="162"/>
    </row>
    <row r="164" spans="1:33" s="152" customFormat="1" ht="3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5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152" customFormat="1" ht="20.25" customHeight="1">
      <c r="A165" s="282" t="s">
        <v>960</v>
      </c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152" customFormat="1" ht="15.75" customHeight="1">
      <c r="A166" s="266" t="s">
        <v>25</v>
      </c>
      <c r="B166" s="267"/>
      <c r="C166" s="270" t="s">
        <v>22</v>
      </c>
      <c r="D166" s="270"/>
      <c r="E166" s="271" t="s">
        <v>3</v>
      </c>
      <c r="F166" s="273" t="s">
        <v>326</v>
      </c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5"/>
      <c r="U166" s="146"/>
      <c r="V166" s="191" t="s">
        <v>27</v>
      </c>
      <c r="W166" s="270" t="s">
        <v>1012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68"/>
      <c r="B167" s="269"/>
      <c r="C167" s="270"/>
      <c r="D167" s="270"/>
      <c r="E167" s="272"/>
      <c r="F167" s="276" t="s">
        <v>300</v>
      </c>
      <c r="G167" s="277"/>
      <c r="H167" s="278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192"/>
      <c r="W167" s="270"/>
      <c r="Y167" s="152"/>
    </row>
    <row r="168" spans="1:33" ht="29.25" customHeight="1">
      <c r="A168" s="253" t="s">
        <v>1</v>
      </c>
      <c r="B168" s="253"/>
      <c r="C168" s="330" t="s">
        <v>1114</v>
      </c>
      <c r="D168" s="330"/>
      <c r="E168" s="163" t="s">
        <v>1115</v>
      </c>
      <c r="F168" s="224" t="s">
        <v>994</v>
      </c>
      <c r="G168" s="256"/>
      <c r="H168" s="225"/>
      <c r="I168" s="95"/>
      <c r="J168" s="73"/>
      <c r="K168" s="73"/>
      <c r="L168" s="73"/>
      <c r="M168" s="73"/>
      <c r="N168" s="73">
        <v>6</v>
      </c>
      <c r="O168" s="73"/>
      <c r="P168" s="73"/>
      <c r="Q168" s="73"/>
      <c r="R168" s="73"/>
      <c r="S168" s="73"/>
      <c r="T168" s="73">
        <v>3</v>
      </c>
      <c r="U168" s="74"/>
      <c r="V168" s="115">
        <f>IF(SUM(I168:T168)=0,"",SUM(I168:T168))</f>
        <v>9</v>
      </c>
      <c r="W168" s="257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</row>
    <row r="169" spans="1:33" ht="30" customHeight="1">
      <c r="A169" s="253" t="s">
        <v>2</v>
      </c>
      <c r="B169" s="253"/>
      <c r="C169" s="330" t="s">
        <v>1116</v>
      </c>
      <c r="D169" s="330"/>
      <c r="E169" s="163" t="s">
        <v>1115</v>
      </c>
      <c r="F169" s="224" t="s">
        <v>995</v>
      </c>
      <c r="G169" s="256"/>
      <c r="H169" s="225"/>
      <c r="I169" s="95"/>
      <c r="J169" s="73"/>
      <c r="K169" s="73"/>
      <c r="L169" s="73"/>
      <c r="M169" s="73"/>
      <c r="N169" s="73">
        <v>6</v>
      </c>
      <c r="O169" s="73"/>
      <c r="P169" s="73"/>
      <c r="Q169" s="73"/>
      <c r="R169" s="73"/>
      <c r="S169" s="73"/>
      <c r="T169" s="73">
        <v>3</v>
      </c>
      <c r="U169" s="73">
        <f>SUM(I169:T169)</f>
        <v>9</v>
      </c>
      <c r="V169" s="115">
        <f>IF(SUM(I169:T169)=0,"",SUM(I169:T169))</f>
        <v>9</v>
      </c>
      <c r="W169" s="257"/>
      <c r="Y169" s="1"/>
      <c r="AA169" s="152"/>
    </row>
    <row r="170" spans="1:33" ht="17.25" customHeight="1">
      <c r="A170" s="265" t="s">
        <v>298</v>
      </c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Y170" s="152"/>
    </row>
    <row r="171" spans="1:33" s="152" customFormat="1" ht="15.75" customHeight="1">
      <c r="A171" s="266" t="s">
        <v>25</v>
      </c>
      <c r="B171" s="267"/>
      <c r="C171" s="270" t="s">
        <v>22</v>
      </c>
      <c r="D171" s="270"/>
      <c r="E171" s="271" t="s">
        <v>3</v>
      </c>
      <c r="F171" s="273" t="s">
        <v>326</v>
      </c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5"/>
      <c r="U171" s="146"/>
      <c r="V171" s="191" t="s">
        <v>27</v>
      </c>
      <c r="W171" s="270" t="s">
        <v>329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68"/>
      <c r="B172" s="269"/>
      <c r="C172" s="270"/>
      <c r="D172" s="270"/>
      <c r="E172" s="272"/>
      <c r="F172" s="276" t="s">
        <v>298</v>
      </c>
      <c r="G172" s="277"/>
      <c r="H172" s="278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192"/>
      <c r="W172" s="270"/>
      <c r="Y172" s="152"/>
    </row>
    <row r="173" spans="1:33" ht="29.25" customHeight="1">
      <c r="A173" s="253" t="s">
        <v>1</v>
      </c>
      <c r="B173" s="253"/>
      <c r="C173" s="254" t="str">
        <f>IF(C168=0,"",C168)</f>
        <v>Materiales de operación entregados</v>
      </c>
      <c r="D173" s="255"/>
      <c r="E173" s="150" t="str">
        <f>IF(E168=0,"",E168)</f>
        <v>Materiales</v>
      </c>
      <c r="F173" s="224" t="s">
        <v>1010</v>
      </c>
      <c r="G173" s="256"/>
      <c r="H173" s="225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57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</row>
    <row r="174" spans="1:33" ht="30" customHeight="1">
      <c r="A174" s="253" t="s">
        <v>2</v>
      </c>
      <c r="B174" s="253"/>
      <c r="C174" s="254" t="str">
        <f>IF(C169=0,"",C169)</f>
        <v>Materiales de operación programados</v>
      </c>
      <c r="D174" s="255"/>
      <c r="E174" s="150" t="str">
        <f>IF(E169=0,"",E169)</f>
        <v>Materiales</v>
      </c>
      <c r="F174" s="224" t="s">
        <v>1011</v>
      </c>
      <c r="G174" s="256"/>
      <c r="H174" s="225"/>
      <c r="I174" s="95"/>
      <c r="J174" s="73"/>
      <c r="K174" s="73"/>
      <c r="L174" s="73"/>
      <c r="M174" s="73"/>
      <c r="N174" s="73">
        <v>6</v>
      </c>
      <c r="O174" s="73"/>
      <c r="P174" s="73"/>
      <c r="Q174" s="73"/>
      <c r="R174" s="73"/>
      <c r="S174" s="73"/>
      <c r="T174" s="73">
        <v>3</v>
      </c>
      <c r="U174" s="73">
        <f>SUM(I174:T174)</f>
        <v>9</v>
      </c>
      <c r="V174" s="115">
        <f>IF(SUM(I174:T174)=0,"",SUM(I174:T174))</f>
        <v>9</v>
      </c>
      <c r="W174" s="257"/>
      <c r="Y174" s="1"/>
      <c r="AA174" s="152"/>
    </row>
    <row r="175" spans="1:33" ht="5.25" customHeight="1">
      <c r="A175" s="164"/>
      <c r="B175" s="164"/>
      <c r="C175" s="164"/>
      <c r="D175" s="165"/>
      <c r="E175" s="165"/>
      <c r="F175" s="166"/>
      <c r="G175" s="166"/>
      <c r="H175" s="166"/>
      <c r="I175" s="165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8"/>
      <c r="V175" s="169"/>
      <c r="W175" s="82"/>
      <c r="Y175" s="152"/>
    </row>
    <row r="176" spans="1:33" ht="16.5" customHeight="1">
      <c r="A176" s="331" t="s">
        <v>961</v>
      </c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116" t="str">
        <f>IF(ISERROR(W173/W168)=TRUE,"",(W173/W168))</f>
        <v/>
      </c>
      <c r="Y176" s="152"/>
    </row>
    <row r="177" spans="1:33" ht="6.75" customHeight="1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83"/>
      <c r="Y177" s="152"/>
    </row>
    <row r="178" spans="1:33" s="152" customFormat="1" ht="33" customHeight="1">
      <c r="A178" s="259" t="s">
        <v>996</v>
      </c>
      <c r="B178" s="260"/>
      <c r="C178" s="260"/>
      <c r="D178" s="260"/>
      <c r="E178" s="260"/>
      <c r="F178" s="261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3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52" customFormat="1" ht="3.7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323" t="s">
        <v>335</v>
      </c>
      <c r="B180" s="324"/>
      <c r="C180" s="324"/>
      <c r="D180" s="324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5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332" t="s">
        <v>29</v>
      </c>
      <c r="B182" s="270" t="s">
        <v>30</v>
      </c>
      <c r="C182" s="270"/>
      <c r="D182" s="270"/>
      <c r="E182" s="270" t="s">
        <v>3</v>
      </c>
      <c r="F182" s="273" t="s">
        <v>26</v>
      </c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5"/>
      <c r="U182" s="105"/>
      <c r="V182" s="270" t="s">
        <v>27</v>
      </c>
      <c r="W182" s="270" t="s">
        <v>301</v>
      </c>
    </row>
    <row r="183" spans="1:33" ht="25.5" customHeight="1">
      <c r="A183" s="333"/>
      <c r="B183" s="270"/>
      <c r="C183" s="270"/>
      <c r="D183" s="270"/>
      <c r="E183" s="270"/>
      <c r="F183" s="224" t="s">
        <v>299</v>
      </c>
      <c r="G183" s="256"/>
      <c r="H183" s="225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70"/>
      <c r="W183" s="270"/>
    </row>
    <row r="184" spans="1:33" ht="18.75" customHeight="1">
      <c r="A184" s="340" t="s">
        <v>31</v>
      </c>
      <c r="B184" s="287">
        <v>1</v>
      </c>
      <c r="C184" s="288" t="s">
        <v>1096</v>
      </c>
      <c r="D184" s="289"/>
      <c r="E184" s="292" t="s">
        <v>1097</v>
      </c>
      <c r="F184" s="293" t="s">
        <v>300</v>
      </c>
      <c r="G184" s="294"/>
      <c r="H184" s="295"/>
      <c r="I184" s="96"/>
      <c r="J184" s="96"/>
      <c r="K184" s="96">
        <v>3</v>
      </c>
      <c r="L184" s="96"/>
      <c r="M184" s="96"/>
      <c r="N184" s="96">
        <v>3</v>
      </c>
      <c r="O184" s="96"/>
      <c r="P184" s="96"/>
      <c r="Q184" s="96"/>
      <c r="R184" s="96"/>
      <c r="S184" s="96"/>
      <c r="T184" s="96"/>
      <c r="U184" s="97"/>
      <c r="V184" s="117">
        <f t="shared" ref="V184:V191" si="1">SUM(I184:T184)</f>
        <v>6</v>
      </c>
      <c r="W184" s="283">
        <f>IF(V184=0,"-",V185/V184)</f>
        <v>0.5</v>
      </c>
    </row>
    <row r="185" spans="1:33" ht="18.75" customHeight="1">
      <c r="A185" s="341"/>
      <c r="B185" s="287"/>
      <c r="C185" s="290"/>
      <c r="D185" s="291"/>
      <c r="E185" s="292"/>
      <c r="F185" s="284" t="s">
        <v>298</v>
      </c>
      <c r="G185" s="285"/>
      <c r="H185" s="286"/>
      <c r="I185" s="19"/>
      <c r="J185" s="19"/>
      <c r="K185" s="19">
        <v>3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20"/>
      <c r="V185" s="117">
        <f t="shared" si="1"/>
        <v>3</v>
      </c>
      <c r="W185" s="283"/>
    </row>
    <row r="186" spans="1:33" ht="18.75" customHeight="1">
      <c r="A186" s="341"/>
      <c r="B186" s="287">
        <v>2</v>
      </c>
      <c r="C186" s="288" t="s">
        <v>1098</v>
      </c>
      <c r="D186" s="289"/>
      <c r="E186" s="292" t="s">
        <v>1102</v>
      </c>
      <c r="F186" s="293" t="s">
        <v>300</v>
      </c>
      <c r="G186" s="294"/>
      <c r="H186" s="295"/>
      <c r="I186" s="96"/>
      <c r="J186" s="96"/>
      <c r="K186" s="96">
        <v>2</v>
      </c>
      <c r="L186" s="96"/>
      <c r="M186" s="96"/>
      <c r="N186" s="96">
        <v>2</v>
      </c>
      <c r="O186" s="96"/>
      <c r="P186" s="96"/>
      <c r="Q186" s="96"/>
      <c r="R186" s="96"/>
      <c r="S186" s="96"/>
      <c r="T186" s="96"/>
      <c r="U186" s="97"/>
      <c r="V186" s="117">
        <f t="shared" si="1"/>
        <v>4</v>
      </c>
      <c r="W186" s="283">
        <f>IF(V186=0,"-",V187/V186)</f>
        <v>0.5</v>
      </c>
    </row>
    <row r="187" spans="1:33" ht="18.75" customHeight="1">
      <c r="A187" s="341"/>
      <c r="B187" s="287"/>
      <c r="C187" s="290"/>
      <c r="D187" s="291"/>
      <c r="E187" s="292"/>
      <c r="F187" s="284" t="s">
        <v>298</v>
      </c>
      <c r="G187" s="285"/>
      <c r="H187" s="286"/>
      <c r="I187" s="19"/>
      <c r="J187" s="19"/>
      <c r="K187" s="19">
        <v>2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20"/>
      <c r="V187" s="117">
        <f t="shared" si="1"/>
        <v>2</v>
      </c>
      <c r="W187" s="283"/>
    </row>
    <row r="188" spans="1:33" ht="18.75" customHeight="1">
      <c r="A188" s="341"/>
      <c r="B188" s="287">
        <v>3</v>
      </c>
      <c r="C188" s="288" t="s">
        <v>1117</v>
      </c>
      <c r="D188" s="289"/>
      <c r="E188" s="292" t="s">
        <v>1103</v>
      </c>
      <c r="F188" s="293" t="s">
        <v>300</v>
      </c>
      <c r="G188" s="294"/>
      <c r="H188" s="295"/>
      <c r="I188" s="96"/>
      <c r="J188" s="96"/>
      <c r="K188" s="96">
        <v>45</v>
      </c>
      <c r="L188" s="96"/>
      <c r="M188" s="96"/>
      <c r="N188" s="96">
        <v>45</v>
      </c>
      <c r="O188" s="96"/>
      <c r="P188" s="96"/>
      <c r="Q188" s="96">
        <v>45</v>
      </c>
      <c r="R188" s="96"/>
      <c r="S188" s="96"/>
      <c r="T188" s="96">
        <v>45</v>
      </c>
      <c r="U188" s="97"/>
      <c r="V188" s="117">
        <f t="shared" si="1"/>
        <v>180</v>
      </c>
      <c r="W188" s="283">
        <f t="shared" ref="W188" si="2">IF(V188=0,"-",V189/V188)</f>
        <v>0.21666666666666667</v>
      </c>
    </row>
    <row r="189" spans="1:33" ht="30" customHeight="1">
      <c r="A189" s="341"/>
      <c r="B189" s="287"/>
      <c r="C189" s="290"/>
      <c r="D189" s="291"/>
      <c r="E189" s="292"/>
      <c r="F189" s="284" t="s">
        <v>298</v>
      </c>
      <c r="G189" s="285"/>
      <c r="H189" s="286"/>
      <c r="I189" s="19"/>
      <c r="J189" s="19"/>
      <c r="K189" s="19">
        <v>39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20"/>
      <c r="V189" s="117">
        <f t="shared" si="1"/>
        <v>39</v>
      </c>
      <c r="W189" s="283"/>
    </row>
    <row r="190" spans="1:33" ht="18.75" customHeight="1">
      <c r="A190" s="341"/>
      <c r="B190" s="287">
        <v>4</v>
      </c>
      <c r="C190" s="288" t="s">
        <v>1099</v>
      </c>
      <c r="D190" s="289"/>
      <c r="E190" s="292" t="s">
        <v>1097</v>
      </c>
      <c r="F190" s="293" t="s">
        <v>300</v>
      </c>
      <c r="G190" s="294"/>
      <c r="H190" s="295"/>
      <c r="I190" s="96"/>
      <c r="J190" s="96"/>
      <c r="K190" s="96">
        <v>1</v>
      </c>
      <c r="L190" s="96"/>
      <c r="M190" s="96"/>
      <c r="N190" s="96">
        <v>1</v>
      </c>
      <c r="O190" s="96"/>
      <c r="P190" s="96"/>
      <c r="Q190" s="96"/>
      <c r="R190" s="96"/>
      <c r="S190" s="96"/>
      <c r="T190" s="96"/>
      <c r="U190" s="97"/>
      <c r="V190" s="117">
        <f t="shared" si="1"/>
        <v>2</v>
      </c>
      <c r="W190" s="283">
        <f t="shared" ref="W190:W194" si="3">IF(V190=0,"-",V191/V190)</f>
        <v>1</v>
      </c>
    </row>
    <row r="191" spans="1:33" ht="18.75" customHeight="1">
      <c r="A191" s="341"/>
      <c r="B191" s="287"/>
      <c r="C191" s="290"/>
      <c r="D191" s="291"/>
      <c r="E191" s="292"/>
      <c r="F191" s="284" t="s">
        <v>298</v>
      </c>
      <c r="G191" s="285"/>
      <c r="H191" s="286"/>
      <c r="I191" s="19"/>
      <c r="J191" s="19"/>
      <c r="K191" s="19">
        <v>2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20"/>
      <c r="V191" s="117">
        <f t="shared" si="1"/>
        <v>2</v>
      </c>
      <c r="W191" s="283"/>
    </row>
    <row r="192" spans="1:33" ht="18.75" customHeight="1">
      <c r="A192" s="341"/>
      <c r="B192" s="338">
        <v>5</v>
      </c>
      <c r="C192" s="334" t="s">
        <v>1100</v>
      </c>
      <c r="D192" s="334"/>
      <c r="E192" s="335" t="s">
        <v>1103</v>
      </c>
      <c r="F192" s="293" t="s">
        <v>300</v>
      </c>
      <c r="G192" s="294"/>
      <c r="H192" s="295"/>
      <c r="I192" s="96"/>
      <c r="J192" s="96"/>
      <c r="K192" s="96">
        <v>26</v>
      </c>
      <c r="L192" s="96"/>
      <c r="M192" s="96"/>
      <c r="N192" s="96">
        <v>26</v>
      </c>
      <c r="O192" s="96"/>
      <c r="P192" s="96"/>
      <c r="Q192" s="96">
        <v>26</v>
      </c>
      <c r="R192" s="96"/>
      <c r="S192" s="96"/>
      <c r="T192" s="96">
        <v>26</v>
      </c>
      <c r="U192" s="97"/>
      <c r="V192" s="117">
        <f t="shared" ref="V192:V195" si="4">SUM(I192:T192)</f>
        <v>104</v>
      </c>
      <c r="W192" s="283">
        <f t="shared" si="3"/>
        <v>0.10576923076923077</v>
      </c>
    </row>
    <row r="193" spans="1:25" ht="18.75" customHeight="1">
      <c r="A193" s="341"/>
      <c r="B193" s="339"/>
      <c r="C193" s="334"/>
      <c r="D193" s="334"/>
      <c r="E193" s="336"/>
      <c r="F193" s="284" t="s">
        <v>298</v>
      </c>
      <c r="G193" s="285"/>
      <c r="H193" s="286"/>
      <c r="I193" s="19"/>
      <c r="J193" s="19"/>
      <c r="K193" s="19">
        <v>11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20"/>
      <c r="V193" s="117">
        <f t="shared" si="4"/>
        <v>11</v>
      </c>
      <c r="W193" s="283"/>
    </row>
    <row r="194" spans="1:25" ht="18.75" customHeight="1">
      <c r="A194" s="341"/>
      <c r="B194" s="338">
        <v>6</v>
      </c>
      <c r="C194" s="334" t="s">
        <v>1101</v>
      </c>
      <c r="D194" s="334"/>
      <c r="E194" s="335" t="s">
        <v>1104</v>
      </c>
      <c r="F194" s="293" t="s">
        <v>300</v>
      </c>
      <c r="G194" s="294"/>
      <c r="H194" s="295"/>
      <c r="I194" s="96"/>
      <c r="J194" s="96"/>
      <c r="K194" s="96">
        <v>1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6"/>
      <c r="U194" s="97"/>
      <c r="V194" s="117">
        <f t="shared" si="4"/>
        <v>2</v>
      </c>
      <c r="W194" s="283">
        <f t="shared" si="3"/>
        <v>0.5</v>
      </c>
    </row>
    <row r="195" spans="1:25" ht="18.75" customHeight="1">
      <c r="A195" s="342"/>
      <c r="B195" s="339"/>
      <c r="C195" s="334"/>
      <c r="D195" s="334"/>
      <c r="E195" s="336"/>
      <c r="F195" s="284" t="s">
        <v>298</v>
      </c>
      <c r="G195" s="285"/>
      <c r="H195" s="286"/>
      <c r="I195" s="19"/>
      <c r="J195" s="19"/>
      <c r="K195" s="19">
        <v>1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20"/>
      <c r="V195" s="117">
        <f t="shared" si="4"/>
        <v>1</v>
      </c>
      <c r="W195" s="283"/>
    </row>
    <row r="196" spans="1:25" ht="18.75" customHeight="1">
      <c r="A196" s="340" t="s">
        <v>32</v>
      </c>
      <c r="B196" s="287">
        <v>1</v>
      </c>
      <c r="C196" s="288" t="s">
        <v>1048</v>
      </c>
      <c r="D196" s="289"/>
      <c r="E196" s="292" t="s">
        <v>1105</v>
      </c>
      <c r="F196" s="293" t="s">
        <v>300</v>
      </c>
      <c r="G196" s="294"/>
      <c r="H196" s="295"/>
      <c r="I196" s="96"/>
      <c r="J196" s="96"/>
      <c r="K196" s="96">
        <v>30</v>
      </c>
      <c r="L196" s="96"/>
      <c r="M196" s="96"/>
      <c r="N196" s="96">
        <v>30</v>
      </c>
      <c r="O196" s="96"/>
      <c r="P196" s="96"/>
      <c r="Q196" s="96"/>
      <c r="R196" s="96"/>
      <c r="S196" s="96"/>
      <c r="T196" s="96"/>
      <c r="U196" s="97"/>
      <c r="V196" s="117">
        <f t="shared" ref="V196:V205" si="5">SUM(I196:T196)</f>
        <v>60</v>
      </c>
      <c r="W196" s="283">
        <f>IF(V196=0,"-",V197/V196)</f>
        <v>0.11666666666666667</v>
      </c>
      <c r="Y196" s="152"/>
    </row>
    <row r="197" spans="1:25" ht="18.75" customHeight="1">
      <c r="A197" s="341"/>
      <c r="B197" s="287"/>
      <c r="C197" s="290"/>
      <c r="D197" s="291"/>
      <c r="E197" s="292"/>
      <c r="F197" s="284" t="s">
        <v>298</v>
      </c>
      <c r="G197" s="285"/>
      <c r="H197" s="286"/>
      <c r="I197" s="19"/>
      <c r="J197" s="19"/>
      <c r="K197" s="19">
        <v>7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20"/>
      <c r="V197" s="117">
        <f t="shared" si="5"/>
        <v>7</v>
      </c>
      <c r="W197" s="283"/>
      <c r="Y197" s="152"/>
    </row>
    <row r="198" spans="1:25" ht="18.75" customHeight="1">
      <c r="A198" s="341"/>
      <c r="B198" s="287">
        <v>2</v>
      </c>
      <c r="C198" s="288" t="s">
        <v>1049</v>
      </c>
      <c r="D198" s="289"/>
      <c r="E198" s="292" t="s">
        <v>1106</v>
      </c>
      <c r="F198" s="293" t="s">
        <v>300</v>
      </c>
      <c r="G198" s="294"/>
      <c r="H198" s="295"/>
      <c r="I198" s="96"/>
      <c r="J198" s="96"/>
      <c r="K198" s="96">
        <v>7</v>
      </c>
      <c r="L198" s="96"/>
      <c r="M198" s="96"/>
      <c r="N198" s="96">
        <v>7</v>
      </c>
      <c r="O198" s="96"/>
      <c r="P198" s="96"/>
      <c r="Q198" s="96">
        <v>6</v>
      </c>
      <c r="R198" s="96"/>
      <c r="S198" s="96"/>
      <c r="T198" s="96"/>
      <c r="U198" s="97"/>
      <c r="V198" s="117">
        <f t="shared" si="5"/>
        <v>20</v>
      </c>
      <c r="W198" s="283">
        <f>IF(V198=0,"-",V199/V198)</f>
        <v>0.35</v>
      </c>
      <c r="Y198" s="152"/>
    </row>
    <row r="199" spans="1:25" ht="18.75" customHeight="1">
      <c r="A199" s="341"/>
      <c r="B199" s="287"/>
      <c r="C199" s="290"/>
      <c r="D199" s="291"/>
      <c r="E199" s="292"/>
      <c r="F199" s="284" t="s">
        <v>298</v>
      </c>
      <c r="G199" s="285"/>
      <c r="H199" s="286"/>
      <c r="I199" s="19"/>
      <c r="J199" s="19"/>
      <c r="K199" s="19">
        <v>7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20"/>
      <c r="V199" s="117">
        <f t="shared" si="5"/>
        <v>7</v>
      </c>
      <c r="W199" s="283"/>
      <c r="Y199" s="152"/>
    </row>
    <row r="200" spans="1:25" ht="18.75" customHeight="1">
      <c r="A200" s="341"/>
      <c r="B200" s="287">
        <v>3</v>
      </c>
      <c r="C200" s="288" t="s">
        <v>1050</v>
      </c>
      <c r="D200" s="289"/>
      <c r="E200" s="292" t="s">
        <v>1107</v>
      </c>
      <c r="F200" s="293" t="s">
        <v>300</v>
      </c>
      <c r="G200" s="294"/>
      <c r="H200" s="295"/>
      <c r="I200" s="96"/>
      <c r="J200" s="96"/>
      <c r="K200" s="96">
        <v>25</v>
      </c>
      <c r="L200" s="96"/>
      <c r="M200" s="96"/>
      <c r="N200" s="96">
        <v>25</v>
      </c>
      <c r="O200" s="96"/>
      <c r="P200" s="96"/>
      <c r="Q200" s="96">
        <v>10</v>
      </c>
      <c r="R200" s="96"/>
      <c r="S200" s="96"/>
      <c r="T200" s="96"/>
      <c r="U200" s="97"/>
      <c r="V200" s="117">
        <f t="shared" si="5"/>
        <v>60</v>
      </c>
      <c r="W200" s="283">
        <f t="shared" ref="W200" si="6">IF(V200=0,"-",V201/V200)</f>
        <v>0.16666666666666666</v>
      </c>
      <c r="Y200" s="152"/>
    </row>
    <row r="201" spans="1:25" ht="18.75" customHeight="1">
      <c r="A201" s="341"/>
      <c r="B201" s="287"/>
      <c r="C201" s="290"/>
      <c r="D201" s="291"/>
      <c r="E201" s="292"/>
      <c r="F201" s="284" t="s">
        <v>298</v>
      </c>
      <c r="G201" s="285"/>
      <c r="H201" s="286"/>
      <c r="I201" s="19"/>
      <c r="J201" s="19"/>
      <c r="K201" s="19">
        <v>10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20"/>
      <c r="V201" s="117">
        <f t="shared" si="5"/>
        <v>10</v>
      </c>
      <c r="W201" s="283"/>
      <c r="Y201" s="152"/>
    </row>
    <row r="202" spans="1:25" ht="18.75" customHeight="1">
      <c r="A202" s="341"/>
      <c r="B202" s="287">
        <v>4</v>
      </c>
      <c r="C202" s="288" t="s">
        <v>1051</v>
      </c>
      <c r="D202" s="289"/>
      <c r="E202" s="292" t="s">
        <v>1106</v>
      </c>
      <c r="F202" s="293" t="s">
        <v>300</v>
      </c>
      <c r="G202" s="294"/>
      <c r="H202" s="295"/>
      <c r="I202" s="96"/>
      <c r="J202" s="96"/>
      <c r="K202" s="96">
        <v>10</v>
      </c>
      <c r="L202" s="96"/>
      <c r="M202" s="96"/>
      <c r="N202" s="96">
        <v>10</v>
      </c>
      <c r="O202" s="96"/>
      <c r="P202" s="96"/>
      <c r="Q202" s="96"/>
      <c r="R202" s="96"/>
      <c r="S202" s="96"/>
      <c r="T202" s="96"/>
      <c r="U202" s="97"/>
      <c r="V202" s="117">
        <f t="shared" si="5"/>
        <v>20</v>
      </c>
      <c r="W202" s="283">
        <f t="shared" ref="W202" si="7">IF(V202=0,"-",V203/V202)</f>
        <v>0.2</v>
      </c>
      <c r="Y202" s="152"/>
    </row>
    <row r="203" spans="1:25" ht="18.75" customHeight="1">
      <c r="A203" s="341"/>
      <c r="B203" s="287"/>
      <c r="C203" s="290"/>
      <c r="D203" s="291"/>
      <c r="E203" s="292"/>
      <c r="F203" s="284" t="s">
        <v>298</v>
      </c>
      <c r="G203" s="285"/>
      <c r="H203" s="286"/>
      <c r="I203" s="19"/>
      <c r="J203" s="19"/>
      <c r="K203" s="19">
        <v>4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20"/>
      <c r="V203" s="117">
        <f t="shared" si="5"/>
        <v>4</v>
      </c>
      <c r="W203" s="283"/>
      <c r="Y203" s="152"/>
    </row>
    <row r="204" spans="1:25" ht="18.75" customHeight="1">
      <c r="A204" s="341"/>
      <c r="B204" s="287">
        <v>5</v>
      </c>
      <c r="C204" s="288" t="s">
        <v>1052</v>
      </c>
      <c r="D204" s="289"/>
      <c r="E204" s="292" t="s">
        <v>1106</v>
      </c>
      <c r="F204" s="293" t="s">
        <v>300</v>
      </c>
      <c r="G204" s="294"/>
      <c r="H204" s="295"/>
      <c r="I204" s="96"/>
      <c r="J204" s="96"/>
      <c r="K204" s="96">
        <v>10</v>
      </c>
      <c r="L204" s="96"/>
      <c r="M204" s="96"/>
      <c r="N204" s="96">
        <v>10</v>
      </c>
      <c r="O204" s="96"/>
      <c r="P204" s="96"/>
      <c r="Q204" s="96"/>
      <c r="R204" s="96"/>
      <c r="S204" s="96"/>
      <c r="T204" s="96"/>
      <c r="U204" s="97"/>
      <c r="V204" s="117">
        <f t="shared" si="5"/>
        <v>20</v>
      </c>
      <c r="W204" s="283">
        <f t="shared" ref="W204" si="8">IF(V204=0,"-",V205/V204)</f>
        <v>0.35</v>
      </c>
      <c r="Y204" s="152"/>
    </row>
    <row r="205" spans="1:25" ht="18.75" customHeight="1">
      <c r="A205" s="342"/>
      <c r="B205" s="287"/>
      <c r="C205" s="290"/>
      <c r="D205" s="291"/>
      <c r="E205" s="292"/>
      <c r="F205" s="284" t="s">
        <v>298</v>
      </c>
      <c r="G205" s="285"/>
      <c r="H205" s="286"/>
      <c r="I205" s="19"/>
      <c r="J205" s="19"/>
      <c r="K205" s="19">
        <v>7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20"/>
      <c r="V205" s="117">
        <f t="shared" si="5"/>
        <v>7</v>
      </c>
      <c r="W205" s="283"/>
      <c r="Y205" s="152"/>
    </row>
    <row r="206" spans="1:25" ht="24" customHeight="1">
      <c r="A206" s="337" t="s">
        <v>1108</v>
      </c>
      <c r="B206" s="287">
        <v>1</v>
      </c>
      <c r="C206" s="288" t="s">
        <v>1109</v>
      </c>
      <c r="D206" s="289"/>
      <c r="E206" s="292" t="s">
        <v>1110</v>
      </c>
      <c r="F206" s="293" t="s">
        <v>300</v>
      </c>
      <c r="G206" s="294"/>
      <c r="H206" s="295"/>
      <c r="I206" s="96"/>
      <c r="J206" s="96"/>
      <c r="K206" s="96">
        <v>3</v>
      </c>
      <c r="L206" s="96"/>
      <c r="M206" s="96"/>
      <c r="N206" s="96">
        <v>3</v>
      </c>
      <c r="O206" s="96"/>
      <c r="P206" s="96"/>
      <c r="Q206" s="96">
        <v>3</v>
      </c>
      <c r="R206" s="96"/>
      <c r="S206" s="96"/>
      <c r="T206" s="96"/>
      <c r="U206" s="97"/>
      <c r="V206" s="117">
        <f t="shared" ref="V206:V207" si="9">SUM(I206:T206)</f>
        <v>9</v>
      </c>
      <c r="W206" s="283">
        <f>IF(V206=0,"-",V207/V206)</f>
        <v>0.33333333333333331</v>
      </c>
    </row>
    <row r="207" spans="1:25" ht="25.5" customHeight="1">
      <c r="A207" s="337"/>
      <c r="B207" s="287"/>
      <c r="C207" s="290"/>
      <c r="D207" s="291"/>
      <c r="E207" s="292"/>
      <c r="F207" s="284" t="s">
        <v>298</v>
      </c>
      <c r="G207" s="285"/>
      <c r="H207" s="286"/>
      <c r="I207" s="19"/>
      <c r="J207" s="19"/>
      <c r="K207" s="19">
        <v>3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20"/>
      <c r="V207" s="117">
        <f t="shared" si="9"/>
        <v>3</v>
      </c>
      <c r="W207" s="283"/>
    </row>
    <row r="208" spans="1:25" ht="34.5" customHeight="1"/>
    <row r="209" spans="1:23" ht="12.75" customHeight="1"/>
    <row r="210" spans="1:23" ht="12.75" customHeight="1">
      <c r="A210" s="345" t="s">
        <v>1068</v>
      </c>
      <c r="B210" s="345"/>
      <c r="C210" s="345"/>
      <c r="D210" s="345"/>
      <c r="E210" s="2"/>
      <c r="F210" s="346" t="s">
        <v>1069</v>
      </c>
      <c r="G210" s="346"/>
      <c r="H210" s="346"/>
      <c r="I210" s="346"/>
      <c r="J210" s="346"/>
      <c r="K210" s="346"/>
      <c r="L210" s="346"/>
      <c r="M210" s="346"/>
      <c r="N210" s="346"/>
      <c r="O210" s="346"/>
      <c r="P210" s="2"/>
      <c r="Q210" s="346" t="s">
        <v>1070</v>
      </c>
      <c r="R210" s="346"/>
      <c r="S210" s="346"/>
      <c r="T210" s="346"/>
      <c r="U210" s="346"/>
      <c r="V210" s="346"/>
      <c r="W210" s="346"/>
    </row>
    <row r="211" spans="1:23" ht="12.75" customHeight="1">
      <c r="A211" s="344" t="s">
        <v>1006</v>
      </c>
      <c r="B211" s="344"/>
      <c r="C211" s="344"/>
      <c r="D211" s="344"/>
      <c r="E211" s="2"/>
      <c r="F211" s="344" t="s">
        <v>1007</v>
      </c>
      <c r="G211" s="344"/>
      <c r="H211" s="344"/>
      <c r="I211" s="344"/>
      <c r="J211" s="344"/>
      <c r="K211" s="344"/>
      <c r="L211" s="344"/>
      <c r="M211" s="344"/>
      <c r="N211" s="344"/>
      <c r="O211" s="344"/>
      <c r="P211" s="2"/>
      <c r="Q211" s="344" t="s">
        <v>1071</v>
      </c>
      <c r="R211" s="344"/>
      <c r="S211" s="344"/>
      <c r="T211" s="344"/>
      <c r="U211" s="344"/>
      <c r="V211" s="344"/>
      <c r="W211" s="344"/>
    </row>
    <row r="212" spans="1:23" ht="45.75" customHeight="1">
      <c r="A212" s="151"/>
      <c r="B212" s="151"/>
      <c r="C212" s="151"/>
      <c r="D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Q212" s="151"/>
      <c r="R212" s="151"/>
      <c r="S212" s="151"/>
      <c r="T212" s="151"/>
      <c r="U212" s="151"/>
      <c r="V212" s="151"/>
      <c r="W212" s="151"/>
    </row>
    <row r="213" spans="1:23">
      <c r="A213" s="347"/>
      <c r="B213" s="347"/>
      <c r="C213" s="347"/>
      <c r="D213" s="347"/>
      <c r="F213" s="346" t="s">
        <v>1072</v>
      </c>
      <c r="G213" s="346"/>
      <c r="H213" s="346"/>
      <c r="I213" s="346"/>
      <c r="J213" s="346"/>
      <c r="K213" s="346"/>
      <c r="L213" s="346"/>
      <c r="M213" s="346"/>
      <c r="N213" s="346"/>
      <c r="O213" s="346"/>
      <c r="Q213" s="348"/>
      <c r="R213" s="348"/>
      <c r="S213" s="348"/>
      <c r="T213" s="348"/>
      <c r="U213" s="348"/>
      <c r="V213" s="348"/>
      <c r="W213" s="348"/>
    </row>
    <row r="214" spans="1:23" ht="28.5" customHeight="1">
      <c r="A214" s="343"/>
      <c r="B214" s="343"/>
      <c r="C214" s="343"/>
      <c r="D214" s="343"/>
      <c r="F214" s="344" t="s">
        <v>1073</v>
      </c>
      <c r="G214" s="344"/>
      <c r="H214" s="344"/>
      <c r="I214" s="344"/>
      <c r="J214" s="344"/>
      <c r="K214" s="344"/>
      <c r="L214" s="344"/>
      <c r="M214" s="344"/>
      <c r="N214" s="344"/>
      <c r="O214" s="344"/>
      <c r="Q214" s="343"/>
      <c r="R214" s="343"/>
      <c r="S214" s="343"/>
      <c r="T214" s="343"/>
      <c r="U214" s="343"/>
      <c r="V214" s="343"/>
      <c r="W214" s="343"/>
    </row>
    <row r="215" spans="1:23">
      <c r="A215" s="343"/>
      <c r="B215" s="343"/>
      <c r="C215" s="343"/>
      <c r="D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Q215" s="343"/>
      <c r="R215" s="343"/>
      <c r="S215" s="343"/>
      <c r="T215" s="343"/>
      <c r="U215" s="343"/>
      <c r="V215" s="343"/>
      <c r="W215" s="343"/>
    </row>
    <row r="216" spans="1:23" hidden="1"/>
    <row r="217" spans="1:23" hidden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/>
    <row r="231" spans="1:2" hidden="1">
      <c r="A231" s="1">
        <v>1</v>
      </c>
      <c r="B231" s="10" t="s">
        <v>33</v>
      </c>
    </row>
    <row r="232" spans="1:2" hidden="1">
      <c r="A232" s="1">
        <v>2</v>
      </c>
      <c r="B232" s="10" t="s">
        <v>34</v>
      </c>
    </row>
    <row r="233" spans="1:2" hidden="1">
      <c r="A233" s="1">
        <v>3</v>
      </c>
      <c r="B233" s="10" t="s">
        <v>35</v>
      </c>
    </row>
    <row r="234" spans="1:2" hidden="1">
      <c r="A234" s="1">
        <v>4</v>
      </c>
      <c r="B234" s="10" t="s">
        <v>36</v>
      </c>
    </row>
    <row r="235" spans="1:2" hidden="1"/>
    <row r="236" spans="1:2" hidden="1"/>
    <row r="237" spans="1:2" hidden="1">
      <c r="B237" s="1" t="s">
        <v>37</v>
      </c>
    </row>
    <row r="238" spans="1:2" hidden="1">
      <c r="A238" s="1">
        <v>1</v>
      </c>
      <c r="B238" s="1" t="s">
        <v>38</v>
      </c>
    </row>
    <row r="239" spans="1:2" hidden="1">
      <c r="A239" s="1">
        <v>2</v>
      </c>
      <c r="B239" s="1" t="s">
        <v>39</v>
      </c>
    </row>
    <row r="240" spans="1:2" hidden="1">
      <c r="A240" s="1">
        <v>3</v>
      </c>
      <c r="B240" s="1" t="s">
        <v>40</v>
      </c>
    </row>
    <row r="241" spans="1:2" hidden="1">
      <c r="A241" s="1">
        <v>4</v>
      </c>
      <c r="B241" s="1" t="s">
        <v>41</v>
      </c>
    </row>
    <row r="242" spans="1:2" hidden="1"/>
    <row r="243" spans="1:2" hidden="1"/>
    <row r="244" spans="1:2" hidden="1">
      <c r="B244" s="1" t="s">
        <v>42</v>
      </c>
    </row>
    <row r="245" spans="1:2" hidden="1">
      <c r="A245" s="1">
        <v>1.1000000000000001</v>
      </c>
      <c r="B245" s="1" t="s">
        <v>43</v>
      </c>
    </row>
    <row r="246" spans="1:2" hidden="1">
      <c r="A246" s="1">
        <v>1.2</v>
      </c>
      <c r="B246" s="1" t="s">
        <v>44</v>
      </c>
    </row>
    <row r="247" spans="1:2" hidden="1">
      <c r="A247" s="1">
        <v>1.3</v>
      </c>
      <c r="B247" s="1" t="s">
        <v>45</v>
      </c>
    </row>
    <row r="248" spans="1:2" hidden="1">
      <c r="A248" s="1">
        <v>1.4</v>
      </c>
      <c r="B248" s="1" t="s">
        <v>46</v>
      </c>
    </row>
    <row r="249" spans="1:2" hidden="1">
      <c r="A249" s="1">
        <v>1.5</v>
      </c>
      <c r="B249" s="1" t="s">
        <v>47</v>
      </c>
    </row>
    <row r="250" spans="1:2" hidden="1">
      <c r="A250" s="1">
        <v>1.6</v>
      </c>
      <c r="B250" s="1" t="s">
        <v>48</v>
      </c>
    </row>
    <row r="251" spans="1:2" hidden="1">
      <c r="A251" s="1">
        <v>1.7</v>
      </c>
      <c r="B251" s="1" t="s">
        <v>49</v>
      </c>
    </row>
    <row r="252" spans="1:2" hidden="1">
      <c r="A252" s="1">
        <v>1.8</v>
      </c>
      <c r="B252" s="1" t="s">
        <v>50</v>
      </c>
    </row>
    <row r="253" spans="1:2" hidden="1">
      <c r="A253" s="1">
        <v>2.1</v>
      </c>
      <c r="B253" s="1" t="s">
        <v>51</v>
      </c>
    </row>
    <row r="254" spans="1:2" hidden="1">
      <c r="A254" s="1">
        <v>2.2000000000000002</v>
      </c>
      <c r="B254" s="1" t="s">
        <v>52</v>
      </c>
    </row>
    <row r="255" spans="1:2" hidden="1">
      <c r="A255" s="1">
        <v>2.2999999999999998</v>
      </c>
      <c r="B255" s="1" t="s">
        <v>53</v>
      </c>
    </row>
    <row r="256" spans="1:2" hidden="1">
      <c r="A256" s="1">
        <v>2.4</v>
      </c>
      <c r="B256" s="1" t="s">
        <v>54</v>
      </c>
    </row>
    <row r="257" spans="1:2" hidden="1">
      <c r="A257" s="1">
        <v>2.5</v>
      </c>
      <c r="B257" s="1" t="s">
        <v>55</v>
      </c>
    </row>
    <row r="258" spans="1:2" hidden="1">
      <c r="A258" s="1">
        <v>2.6</v>
      </c>
      <c r="B258" s="1" t="s">
        <v>56</v>
      </c>
    </row>
    <row r="259" spans="1:2" hidden="1">
      <c r="A259" s="1">
        <v>2.7</v>
      </c>
      <c r="B259" s="1" t="s">
        <v>57</v>
      </c>
    </row>
    <row r="260" spans="1:2" hidden="1">
      <c r="A260" s="1">
        <v>3.1</v>
      </c>
      <c r="B260" s="1" t="s">
        <v>58</v>
      </c>
    </row>
    <row r="261" spans="1:2" hidden="1">
      <c r="A261" s="1">
        <v>3.2</v>
      </c>
      <c r="B261" s="1" t="s">
        <v>59</v>
      </c>
    </row>
    <row r="262" spans="1:2" hidden="1">
      <c r="A262" s="1">
        <v>3.3</v>
      </c>
      <c r="B262" s="1" t="s">
        <v>60</v>
      </c>
    </row>
    <row r="263" spans="1:2" hidden="1">
      <c r="A263" s="1">
        <v>3.4</v>
      </c>
      <c r="B263" s="1" t="s">
        <v>61</v>
      </c>
    </row>
    <row r="264" spans="1:2" hidden="1">
      <c r="A264" s="1">
        <v>3.5</v>
      </c>
      <c r="B264" s="1" t="s">
        <v>62</v>
      </c>
    </row>
    <row r="265" spans="1:2" hidden="1">
      <c r="A265" s="1">
        <v>3.6</v>
      </c>
      <c r="B265" s="1" t="s">
        <v>63</v>
      </c>
    </row>
    <row r="266" spans="1:2" hidden="1">
      <c r="A266" s="1">
        <v>3.7</v>
      </c>
      <c r="B266" s="1" t="s">
        <v>64</v>
      </c>
    </row>
    <row r="267" spans="1:2" hidden="1">
      <c r="A267" s="1">
        <v>3.8</v>
      </c>
      <c r="B267" s="1" t="s">
        <v>65</v>
      </c>
    </row>
    <row r="268" spans="1:2" hidden="1">
      <c r="A268" s="1">
        <v>3.9</v>
      </c>
      <c r="B268" s="1" t="s">
        <v>66</v>
      </c>
    </row>
    <row r="269" spans="1:2" hidden="1">
      <c r="A269" s="1">
        <v>4.0999999999999996</v>
      </c>
      <c r="B269" s="1" t="s">
        <v>67</v>
      </c>
    </row>
    <row r="270" spans="1:2" hidden="1">
      <c r="A270" s="1">
        <v>4.2</v>
      </c>
      <c r="B270" s="1" t="s">
        <v>68</v>
      </c>
    </row>
    <row r="271" spans="1:2" hidden="1">
      <c r="A271" s="1">
        <v>4.3</v>
      </c>
      <c r="B271" s="1" t="s">
        <v>69</v>
      </c>
    </row>
    <row r="272" spans="1:2" hidden="1">
      <c r="A272" s="1">
        <v>4.4000000000000004</v>
      </c>
      <c r="B272" s="1" t="s">
        <v>70</v>
      </c>
    </row>
    <row r="273" spans="1:2" hidden="1"/>
    <row r="274" spans="1:2" hidden="1"/>
    <row r="275" spans="1:2" hidden="1"/>
    <row r="276" spans="1:2" hidden="1">
      <c r="B276" s="1" t="s">
        <v>71</v>
      </c>
    </row>
    <row r="277" spans="1:2" hidden="1">
      <c r="A277" s="1" t="s">
        <v>72</v>
      </c>
      <c r="B277" s="1" t="s">
        <v>43</v>
      </c>
    </row>
    <row r="278" spans="1:2" hidden="1">
      <c r="A278" s="1" t="s">
        <v>73</v>
      </c>
      <c r="B278" s="1" t="s">
        <v>74</v>
      </c>
    </row>
    <row r="279" spans="1:2" hidden="1">
      <c r="A279" s="1" t="s">
        <v>75</v>
      </c>
      <c r="B279" s="1" t="s">
        <v>76</v>
      </c>
    </row>
    <row r="280" spans="1:2" hidden="1">
      <c r="A280" s="1" t="s">
        <v>77</v>
      </c>
      <c r="B280" s="1" t="s">
        <v>78</v>
      </c>
    </row>
    <row r="281" spans="1:2" hidden="1">
      <c r="A281" s="1" t="s">
        <v>79</v>
      </c>
      <c r="B281" s="1" t="s">
        <v>80</v>
      </c>
    </row>
    <row r="282" spans="1:2" hidden="1">
      <c r="A282" s="1" t="s">
        <v>81</v>
      </c>
      <c r="B282" s="1" t="s">
        <v>82</v>
      </c>
    </row>
    <row r="283" spans="1:2" hidden="1">
      <c r="A283" s="1" t="s">
        <v>83</v>
      </c>
      <c r="B283" s="1" t="s">
        <v>84</v>
      </c>
    </row>
    <row r="284" spans="1:2" hidden="1">
      <c r="A284" s="1" t="s">
        <v>85</v>
      </c>
      <c r="B284" s="1" t="s">
        <v>86</v>
      </c>
    </row>
    <row r="285" spans="1:2" hidden="1">
      <c r="A285" s="1" t="s">
        <v>87</v>
      </c>
      <c r="B285" s="1" t="s">
        <v>88</v>
      </c>
    </row>
    <row r="286" spans="1:2" hidden="1">
      <c r="A286" s="1" t="s">
        <v>89</v>
      </c>
      <c r="B286" s="1" t="s">
        <v>90</v>
      </c>
    </row>
    <row r="287" spans="1:2" hidden="1">
      <c r="A287" s="1" t="s">
        <v>91</v>
      </c>
      <c r="B287" s="1" t="s">
        <v>92</v>
      </c>
    </row>
    <row r="288" spans="1:2" hidden="1">
      <c r="A288" s="1" t="s">
        <v>93</v>
      </c>
      <c r="B288" s="1" t="s">
        <v>94</v>
      </c>
    </row>
    <row r="289" spans="1:2" hidden="1">
      <c r="A289" s="1" t="s">
        <v>95</v>
      </c>
      <c r="B289" s="1" t="s">
        <v>96</v>
      </c>
    </row>
    <row r="290" spans="1:2" hidden="1">
      <c r="A290" s="1" t="s">
        <v>97</v>
      </c>
      <c r="B290" s="1" t="s">
        <v>98</v>
      </c>
    </row>
    <row r="291" spans="1:2" hidden="1">
      <c r="A291" s="1" t="s">
        <v>99</v>
      </c>
      <c r="B291" s="1" t="s">
        <v>100</v>
      </c>
    </row>
    <row r="292" spans="1:2" hidden="1">
      <c r="A292" s="1" t="s">
        <v>101</v>
      </c>
      <c r="B292" s="1" t="s">
        <v>46</v>
      </c>
    </row>
    <row r="293" spans="1:2" hidden="1">
      <c r="A293" s="1" t="s">
        <v>102</v>
      </c>
      <c r="B293" s="1" t="s">
        <v>103</v>
      </c>
    </row>
    <row r="294" spans="1:2" hidden="1">
      <c r="A294" s="1" t="s">
        <v>104</v>
      </c>
      <c r="B294" s="1" t="s">
        <v>105</v>
      </c>
    </row>
    <row r="295" spans="1:2" hidden="1">
      <c r="A295" s="1" t="s">
        <v>106</v>
      </c>
      <c r="B295" s="1" t="s">
        <v>107</v>
      </c>
    </row>
    <row r="296" spans="1:2" hidden="1">
      <c r="A296" s="1" t="s">
        <v>108</v>
      </c>
      <c r="B296" s="1" t="s">
        <v>109</v>
      </c>
    </row>
    <row r="297" spans="1:2" hidden="1">
      <c r="A297" s="1" t="s">
        <v>110</v>
      </c>
      <c r="B297" s="1" t="s">
        <v>111</v>
      </c>
    </row>
    <row r="298" spans="1:2" hidden="1">
      <c r="A298" s="1" t="s">
        <v>112</v>
      </c>
      <c r="B298" s="1" t="s">
        <v>113</v>
      </c>
    </row>
    <row r="299" spans="1:2" hidden="1">
      <c r="A299" s="1" t="s">
        <v>114</v>
      </c>
      <c r="B299" s="1" t="s">
        <v>115</v>
      </c>
    </row>
    <row r="300" spans="1:2" hidden="1">
      <c r="A300" s="1" t="s">
        <v>116</v>
      </c>
      <c r="B300" s="1" t="s">
        <v>117</v>
      </c>
    </row>
    <row r="301" spans="1:2" hidden="1">
      <c r="A301" s="1" t="s">
        <v>118</v>
      </c>
      <c r="B301" s="1" t="s">
        <v>119</v>
      </c>
    </row>
    <row r="302" spans="1:2" hidden="1">
      <c r="A302" s="1" t="s">
        <v>120</v>
      </c>
      <c r="B302" s="1" t="s">
        <v>121</v>
      </c>
    </row>
    <row r="303" spans="1:2" hidden="1">
      <c r="A303" s="1" t="s">
        <v>122</v>
      </c>
      <c r="B303" s="1" t="s">
        <v>123</v>
      </c>
    </row>
    <row r="304" spans="1:2" hidden="1">
      <c r="A304" s="1" t="s">
        <v>124</v>
      </c>
      <c r="B304" s="1" t="s">
        <v>125</v>
      </c>
    </row>
    <row r="305" spans="1:2" hidden="1">
      <c r="A305" s="1" t="s">
        <v>126</v>
      </c>
      <c r="B305" s="1" t="s">
        <v>127</v>
      </c>
    </row>
    <row r="306" spans="1:2" hidden="1">
      <c r="A306" s="1" t="s">
        <v>128</v>
      </c>
      <c r="B306" s="1" t="s">
        <v>100</v>
      </c>
    </row>
    <row r="307" spans="1:2" hidden="1">
      <c r="A307" s="1" t="s">
        <v>129</v>
      </c>
      <c r="B307" s="1" t="s">
        <v>130</v>
      </c>
    </row>
    <row r="308" spans="1:2" hidden="1">
      <c r="A308" s="1" t="s">
        <v>131</v>
      </c>
      <c r="B308" s="1" t="s">
        <v>132</v>
      </c>
    </row>
    <row r="309" spans="1:2" hidden="1">
      <c r="A309" s="1" t="s">
        <v>133</v>
      </c>
      <c r="B309" s="1" t="s">
        <v>134</v>
      </c>
    </row>
    <row r="310" spans="1:2" hidden="1">
      <c r="A310" s="1" t="s">
        <v>135</v>
      </c>
      <c r="B310" s="1" t="s">
        <v>136</v>
      </c>
    </row>
    <row r="311" spans="1:2" hidden="1">
      <c r="A311" s="1" t="s">
        <v>137</v>
      </c>
      <c r="B311" s="1" t="s">
        <v>138</v>
      </c>
    </row>
    <row r="312" spans="1:2" hidden="1">
      <c r="A312" s="1" t="s">
        <v>139</v>
      </c>
      <c r="B312" s="1" t="s">
        <v>140</v>
      </c>
    </row>
    <row r="313" spans="1:2" hidden="1">
      <c r="A313" s="1" t="s">
        <v>141</v>
      </c>
      <c r="B313" s="1" t="s">
        <v>142</v>
      </c>
    </row>
    <row r="314" spans="1:2" hidden="1">
      <c r="A314" s="1" t="s">
        <v>143</v>
      </c>
      <c r="B314" s="1" t="s">
        <v>144</v>
      </c>
    </row>
    <row r="315" spans="1:2" hidden="1">
      <c r="A315" s="1" t="s">
        <v>145</v>
      </c>
      <c r="B315" s="1" t="s">
        <v>146</v>
      </c>
    </row>
    <row r="316" spans="1:2" hidden="1">
      <c r="A316" s="1" t="s">
        <v>147</v>
      </c>
      <c r="B316" s="1" t="s">
        <v>148</v>
      </c>
    </row>
    <row r="317" spans="1:2" hidden="1">
      <c r="A317" s="1" t="s">
        <v>149</v>
      </c>
      <c r="B317" s="1" t="s">
        <v>150</v>
      </c>
    </row>
    <row r="318" spans="1:2" hidden="1">
      <c r="A318" s="1" t="s">
        <v>151</v>
      </c>
      <c r="B318" s="1" t="s">
        <v>152</v>
      </c>
    </row>
    <row r="319" spans="1:2" hidden="1">
      <c r="A319" s="1" t="s">
        <v>153</v>
      </c>
      <c r="B319" s="1" t="s">
        <v>154</v>
      </c>
    </row>
    <row r="320" spans="1:2" hidden="1">
      <c r="A320" s="1" t="s">
        <v>155</v>
      </c>
      <c r="B320" s="1" t="s">
        <v>156</v>
      </c>
    </row>
    <row r="321" spans="1:2" hidden="1">
      <c r="A321" s="1" t="s">
        <v>157</v>
      </c>
      <c r="B321" s="1" t="s">
        <v>158</v>
      </c>
    </row>
    <row r="322" spans="1:2" hidden="1">
      <c r="A322" s="1" t="s">
        <v>159</v>
      </c>
      <c r="B322" s="1" t="s">
        <v>160</v>
      </c>
    </row>
    <row r="323" spans="1:2" hidden="1">
      <c r="A323" s="1" t="s">
        <v>161</v>
      </c>
      <c r="B323" s="1" t="s">
        <v>162</v>
      </c>
    </row>
    <row r="324" spans="1:2" hidden="1">
      <c r="A324" s="1" t="s">
        <v>163</v>
      </c>
      <c r="B324" s="1" t="s">
        <v>164</v>
      </c>
    </row>
    <row r="325" spans="1:2" hidden="1">
      <c r="A325" s="1" t="s">
        <v>165</v>
      </c>
      <c r="B325" s="1" t="s">
        <v>166</v>
      </c>
    </row>
    <row r="326" spans="1:2" hidden="1">
      <c r="A326" s="1" t="s">
        <v>167</v>
      </c>
      <c r="B326" s="1" t="s">
        <v>168</v>
      </c>
    </row>
    <row r="327" spans="1:2" hidden="1">
      <c r="A327" s="1" t="s">
        <v>169</v>
      </c>
      <c r="B327" s="1" t="s">
        <v>170</v>
      </c>
    </row>
    <row r="328" spans="1:2" hidden="1">
      <c r="A328" s="1" t="s">
        <v>171</v>
      </c>
      <c r="B328" s="1" t="s">
        <v>172</v>
      </c>
    </row>
    <row r="329" spans="1:2" hidden="1">
      <c r="A329" s="1" t="s">
        <v>173</v>
      </c>
      <c r="B329" s="1" t="s">
        <v>174</v>
      </c>
    </row>
    <row r="330" spans="1:2" hidden="1">
      <c r="A330" s="1" t="s">
        <v>175</v>
      </c>
      <c r="B330" s="1" t="s">
        <v>176</v>
      </c>
    </row>
    <row r="331" spans="1:2" hidden="1">
      <c r="A331" s="1" t="s">
        <v>177</v>
      </c>
      <c r="B331" s="1" t="s">
        <v>178</v>
      </c>
    </row>
    <row r="332" spans="1:2" hidden="1">
      <c r="A332" s="1" t="s">
        <v>179</v>
      </c>
      <c r="B332" s="1" t="s">
        <v>180</v>
      </c>
    </row>
    <row r="333" spans="1:2" hidden="1">
      <c r="A333" s="1" t="s">
        <v>181</v>
      </c>
      <c r="B333" s="1" t="s">
        <v>182</v>
      </c>
    </row>
    <row r="334" spans="1:2" hidden="1">
      <c r="A334" s="1" t="s">
        <v>183</v>
      </c>
      <c r="B334" s="1" t="s">
        <v>184</v>
      </c>
    </row>
    <row r="335" spans="1:2" hidden="1">
      <c r="A335" s="1" t="s">
        <v>185</v>
      </c>
      <c r="B335" s="1" t="s">
        <v>186</v>
      </c>
    </row>
    <row r="336" spans="1:2" hidden="1">
      <c r="A336" s="1" t="s">
        <v>187</v>
      </c>
      <c r="B336" s="1" t="s">
        <v>188</v>
      </c>
    </row>
    <row r="337" spans="1:2" hidden="1">
      <c r="A337" s="1" t="s">
        <v>189</v>
      </c>
      <c r="B337" s="1" t="s">
        <v>190</v>
      </c>
    </row>
    <row r="338" spans="1:2" hidden="1">
      <c r="A338" s="1" t="s">
        <v>191</v>
      </c>
      <c r="B338" s="1" t="s">
        <v>192</v>
      </c>
    </row>
    <row r="339" spans="1:2" hidden="1">
      <c r="A339" s="1" t="s">
        <v>193</v>
      </c>
      <c r="B339" s="1" t="s">
        <v>194</v>
      </c>
    </row>
    <row r="340" spans="1:2" hidden="1">
      <c r="A340" s="1" t="s">
        <v>195</v>
      </c>
      <c r="B340" s="1" t="s">
        <v>196</v>
      </c>
    </row>
    <row r="341" spans="1:2" hidden="1">
      <c r="A341" s="1" t="s">
        <v>197</v>
      </c>
      <c r="B341" s="1" t="s">
        <v>198</v>
      </c>
    </row>
    <row r="342" spans="1:2" hidden="1">
      <c r="A342" s="1" t="s">
        <v>199</v>
      </c>
      <c r="B342" s="1" t="s">
        <v>200</v>
      </c>
    </row>
    <row r="343" spans="1:2" hidden="1">
      <c r="A343" s="1" t="s">
        <v>201</v>
      </c>
      <c r="B343" s="1" t="s">
        <v>202</v>
      </c>
    </row>
    <row r="344" spans="1:2" hidden="1">
      <c r="A344" s="1" t="s">
        <v>203</v>
      </c>
      <c r="B344" s="1" t="s">
        <v>204</v>
      </c>
    </row>
    <row r="345" spans="1:2" hidden="1">
      <c r="A345" s="1" t="s">
        <v>205</v>
      </c>
      <c r="B345" s="1" t="s">
        <v>206</v>
      </c>
    </row>
    <row r="346" spans="1:2" hidden="1">
      <c r="A346" s="1" t="s">
        <v>207</v>
      </c>
      <c r="B346" s="1" t="s">
        <v>208</v>
      </c>
    </row>
    <row r="347" spans="1:2" hidden="1">
      <c r="A347" s="1" t="s">
        <v>209</v>
      </c>
      <c r="B347" s="1" t="s">
        <v>210</v>
      </c>
    </row>
    <row r="348" spans="1:2" hidden="1">
      <c r="A348" s="1" t="s">
        <v>211</v>
      </c>
      <c r="B348" s="1" t="s">
        <v>212</v>
      </c>
    </row>
    <row r="349" spans="1:2" hidden="1">
      <c r="A349" s="1" t="s">
        <v>213</v>
      </c>
      <c r="B349" s="1" t="s">
        <v>214</v>
      </c>
    </row>
    <row r="350" spans="1:2" hidden="1">
      <c r="A350" s="1" t="s">
        <v>215</v>
      </c>
      <c r="B350" s="1" t="s">
        <v>216</v>
      </c>
    </row>
    <row r="351" spans="1:2" hidden="1">
      <c r="A351" s="1" t="s">
        <v>217</v>
      </c>
      <c r="B351" s="1" t="s">
        <v>218</v>
      </c>
    </row>
    <row r="352" spans="1:2" hidden="1">
      <c r="A352" s="1" t="s">
        <v>219</v>
      </c>
      <c r="B352" s="1" t="s">
        <v>220</v>
      </c>
    </row>
    <row r="353" spans="1:2" hidden="1">
      <c r="A353" s="1" t="s">
        <v>221</v>
      </c>
      <c r="B353" s="1" t="s">
        <v>222</v>
      </c>
    </row>
    <row r="354" spans="1:2" hidden="1">
      <c r="A354" s="1" t="s">
        <v>223</v>
      </c>
      <c r="B354" s="1" t="s">
        <v>224</v>
      </c>
    </row>
    <row r="355" spans="1:2" hidden="1">
      <c r="A355" s="1" t="s">
        <v>225</v>
      </c>
      <c r="B355" s="1" t="s">
        <v>226</v>
      </c>
    </row>
    <row r="356" spans="1:2" hidden="1">
      <c r="A356" s="1" t="s">
        <v>227</v>
      </c>
      <c r="B356" s="1" t="s">
        <v>228</v>
      </c>
    </row>
    <row r="357" spans="1:2" hidden="1">
      <c r="A357" s="1" t="s">
        <v>229</v>
      </c>
      <c r="B357" s="1" t="s">
        <v>230</v>
      </c>
    </row>
    <row r="358" spans="1:2" hidden="1">
      <c r="A358" s="1" t="s">
        <v>231</v>
      </c>
      <c r="B358" s="1" t="s">
        <v>232</v>
      </c>
    </row>
    <row r="359" spans="1:2" hidden="1">
      <c r="A359" s="1" t="s">
        <v>233</v>
      </c>
      <c r="B359" s="1" t="s">
        <v>234</v>
      </c>
    </row>
    <row r="360" spans="1:2" hidden="1">
      <c r="A360" s="1" t="s">
        <v>235</v>
      </c>
      <c r="B360" s="1" t="s">
        <v>236</v>
      </c>
    </row>
    <row r="361" spans="1:2" hidden="1">
      <c r="A361" s="1" t="s">
        <v>237</v>
      </c>
      <c r="B361" s="1" t="s">
        <v>238</v>
      </c>
    </row>
    <row r="362" spans="1:2" hidden="1">
      <c r="A362" s="1" t="s">
        <v>239</v>
      </c>
      <c r="B362" s="1" t="s">
        <v>240</v>
      </c>
    </row>
    <row r="363" spans="1:2" hidden="1">
      <c r="A363" s="1" t="s">
        <v>241</v>
      </c>
      <c r="B363" s="1" t="s">
        <v>242</v>
      </c>
    </row>
    <row r="364" spans="1:2" hidden="1">
      <c r="A364" s="1" t="s">
        <v>243</v>
      </c>
      <c r="B364" s="1" t="s">
        <v>244</v>
      </c>
    </row>
    <row r="365" spans="1:2" hidden="1">
      <c r="A365" s="1" t="s">
        <v>245</v>
      </c>
      <c r="B365" s="1" t="s">
        <v>246</v>
      </c>
    </row>
    <row r="366" spans="1:2" hidden="1">
      <c r="A366" s="1" t="s">
        <v>247</v>
      </c>
      <c r="B366" s="1" t="s">
        <v>248</v>
      </c>
    </row>
    <row r="367" spans="1:2" hidden="1">
      <c r="A367" s="1" t="s">
        <v>249</v>
      </c>
      <c r="B367" s="1" t="s">
        <v>250</v>
      </c>
    </row>
    <row r="368" spans="1:2" hidden="1">
      <c r="A368" s="1" t="s">
        <v>251</v>
      </c>
      <c r="B368" s="1" t="s">
        <v>252</v>
      </c>
    </row>
    <row r="369" spans="1:2" hidden="1">
      <c r="A369" s="1" t="s">
        <v>253</v>
      </c>
      <c r="B369" s="1" t="s">
        <v>254</v>
      </c>
    </row>
    <row r="370" spans="1:2" hidden="1">
      <c r="A370" s="1" t="s">
        <v>255</v>
      </c>
      <c r="B370" s="1" t="s">
        <v>256</v>
      </c>
    </row>
    <row r="371" spans="1:2" hidden="1">
      <c r="A371" s="1" t="s">
        <v>257</v>
      </c>
      <c r="B371" s="1" t="s">
        <v>258</v>
      </c>
    </row>
    <row r="372" spans="1:2" hidden="1">
      <c r="A372" s="1" t="s">
        <v>259</v>
      </c>
      <c r="B372" s="1" t="s">
        <v>260</v>
      </c>
    </row>
    <row r="373" spans="1:2" hidden="1">
      <c r="A373" s="1" t="s">
        <v>261</v>
      </c>
      <c r="B373" s="1" t="s">
        <v>262</v>
      </c>
    </row>
    <row r="374" spans="1:2" hidden="1">
      <c r="A374" s="1" t="s">
        <v>263</v>
      </c>
      <c r="B374" s="1" t="s">
        <v>264</v>
      </c>
    </row>
    <row r="375" spans="1:2" hidden="1">
      <c r="A375" s="1" t="s">
        <v>265</v>
      </c>
      <c r="B375" s="1" t="s">
        <v>266</v>
      </c>
    </row>
    <row r="376" spans="1:2" hidden="1">
      <c r="A376" s="1" t="s">
        <v>267</v>
      </c>
      <c r="B376" s="1" t="s">
        <v>268</v>
      </c>
    </row>
    <row r="377" spans="1:2" hidden="1">
      <c r="A377" s="1" t="s">
        <v>269</v>
      </c>
      <c r="B377" s="1" t="s">
        <v>270</v>
      </c>
    </row>
    <row r="378" spans="1:2" hidden="1">
      <c r="A378" s="1" t="s">
        <v>271</v>
      </c>
      <c r="B378" s="1" t="s">
        <v>272</v>
      </c>
    </row>
    <row r="379" spans="1:2" hidden="1">
      <c r="A379" s="1" t="s">
        <v>273</v>
      </c>
      <c r="B379" s="1" t="s">
        <v>274</v>
      </c>
    </row>
    <row r="380" spans="1:2" hidden="1">
      <c r="A380" s="1" t="s">
        <v>275</v>
      </c>
      <c r="B380" s="1" t="s">
        <v>276</v>
      </c>
    </row>
    <row r="381" spans="1:2" hidden="1">
      <c r="A381" s="1" t="s">
        <v>277</v>
      </c>
      <c r="B381" s="1" t="s">
        <v>278</v>
      </c>
    </row>
    <row r="382" spans="1:2" hidden="1">
      <c r="A382" s="1" t="s">
        <v>279</v>
      </c>
      <c r="B382" s="1" t="s">
        <v>280</v>
      </c>
    </row>
    <row r="383" spans="1:2" hidden="1">
      <c r="A383" s="1" t="s">
        <v>281</v>
      </c>
      <c r="B383" s="1" t="s">
        <v>282</v>
      </c>
    </row>
    <row r="384" spans="1:2" hidden="1">
      <c r="A384" s="1" t="s">
        <v>283</v>
      </c>
      <c r="B384" s="1" t="s">
        <v>284</v>
      </c>
    </row>
    <row r="385" spans="1:5" hidden="1">
      <c r="A385" s="1" t="s">
        <v>285</v>
      </c>
      <c r="B385" s="1" t="s">
        <v>286</v>
      </c>
    </row>
    <row r="386" spans="1:5" hidden="1">
      <c r="A386" s="1" t="s">
        <v>287</v>
      </c>
      <c r="B386" s="1" t="s">
        <v>288</v>
      </c>
    </row>
    <row r="387" spans="1:5" hidden="1">
      <c r="A387" s="1" t="s">
        <v>289</v>
      </c>
      <c r="B387" s="1" t="s">
        <v>290</v>
      </c>
    </row>
    <row r="388" spans="1:5" hidden="1"/>
    <row r="389" spans="1:5" hidden="1"/>
    <row r="390" spans="1:5" hidden="1"/>
    <row r="391" spans="1:5" hidden="1">
      <c r="C391" s="1" t="s">
        <v>291</v>
      </c>
      <c r="D391" s="1" t="s">
        <v>292</v>
      </c>
      <c r="E391" s="1" t="s">
        <v>293</v>
      </c>
    </row>
    <row r="392" spans="1:5" hidden="1">
      <c r="C392" s="1" t="s">
        <v>305</v>
      </c>
      <c r="D392" s="1" t="s">
        <v>294</v>
      </c>
      <c r="E392" s="1" t="s">
        <v>295</v>
      </c>
    </row>
    <row r="393" spans="1:5" hidden="1">
      <c r="C393" s="1" t="s">
        <v>304</v>
      </c>
      <c r="E393" s="1" t="s">
        <v>296</v>
      </c>
    </row>
    <row r="394" spans="1:5" hidden="1">
      <c r="E394" s="1" t="s">
        <v>297</v>
      </c>
    </row>
    <row r="395" spans="1:5" hidden="1"/>
    <row r="396" spans="1:5" hidden="1"/>
    <row r="397" spans="1:5" hidden="1"/>
    <row r="398" spans="1:5" hidden="1"/>
    <row r="399" spans="1:5" hidden="1"/>
    <row r="400" spans="1:5" hidden="1">
      <c r="C400" s="1" t="s">
        <v>315</v>
      </c>
    </row>
    <row r="401" spans="3:3" hidden="1">
      <c r="C401" s="1" t="s">
        <v>316</v>
      </c>
    </row>
    <row r="402" spans="3:3" hidden="1">
      <c r="C402" s="1" t="s">
        <v>317</v>
      </c>
    </row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39:T140 I144:T145" name="FIN_6"/>
    <protectedRange sqref="D79:E80 D48:E49 D110:E111 D139:E140" name="FIN_7"/>
    <protectedRange sqref="D53:E54 D84:E85 D115:E116 D144:E145" name="FIN_8"/>
    <protectedRange sqref="Q162 G160 O160 G164 O163:O164 F178" name="FIN_9"/>
    <protectedRange sqref="C157" name="FIN_4_1"/>
    <protectedRange sqref="K159" name="FIN_5_1"/>
    <protectedRange sqref="I168:T169 I173:T174" name="FIN_6_1"/>
    <protectedRange sqref="D168:E169" name="FIN_7_1"/>
    <protectedRange sqref="D173:E174" name="FIN_8_1"/>
  </protectedRanges>
  <dataConsolidate/>
  <mergeCells count="403">
    <mergeCell ref="W190:W191"/>
    <mergeCell ref="F191:H191"/>
    <mergeCell ref="F193:H193"/>
    <mergeCell ref="F195:H195"/>
    <mergeCell ref="B192:B193"/>
    <mergeCell ref="F186:H186"/>
    <mergeCell ref="W186:W187"/>
    <mergeCell ref="F187:H187"/>
    <mergeCell ref="B188:B189"/>
    <mergeCell ref="C188:D189"/>
    <mergeCell ref="E188:E189"/>
    <mergeCell ref="F188:H188"/>
    <mergeCell ref="W188:W189"/>
    <mergeCell ref="F189:H189"/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  <mergeCell ref="A110:B110"/>
    <mergeCell ref="C110:D110"/>
    <mergeCell ref="F110:H110"/>
    <mergeCell ref="W110:W111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F109:H109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A214:D214"/>
    <mergeCell ref="F214:O214"/>
    <mergeCell ref="Q214:W214"/>
    <mergeCell ref="A215:D215"/>
    <mergeCell ref="F215:O215"/>
    <mergeCell ref="Q215:W215"/>
    <mergeCell ref="A210:D210"/>
    <mergeCell ref="F210:O210"/>
    <mergeCell ref="Q210:W210"/>
    <mergeCell ref="A211:D211"/>
    <mergeCell ref="F211:O211"/>
    <mergeCell ref="Q211:W211"/>
    <mergeCell ref="A213:D213"/>
    <mergeCell ref="F213:O213"/>
    <mergeCell ref="Q213:W213"/>
    <mergeCell ref="A206:A207"/>
    <mergeCell ref="B194:B195"/>
    <mergeCell ref="C194:D195"/>
    <mergeCell ref="E194:E195"/>
    <mergeCell ref="A184:A195"/>
    <mergeCell ref="B206:B207"/>
    <mergeCell ref="C206:D207"/>
    <mergeCell ref="E206:E207"/>
    <mergeCell ref="F206:H206"/>
    <mergeCell ref="E186:E187"/>
    <mergeCell ref="A196:A205"/>
    <mergeCell ref="B196:B197"/>
    <mergeCell ref="B190:B191"/>
    <mergeCell ref="C190:D191"/>
    <mergeCell ref="E190:E191"/>
    <mergeCell ref="F190:H190"/>
    <mergeCell ref="C196:D197"/>
    <mergeCell ref="E196:E197"/>
    <mergeCell ref="F196:H196"/>
    <mergeCell ref="B202:B203"/>
    <mergeCell ref="C202:D203"/>
    <mergeCell ref="E202:E203"/>
    <mergeCell ref="F202:H202"/>
    <mergeCell ref="A180:W180"/>
    <mergeCell ref="A182:A183"/>
    <mergeCell ref="B182:D183"/>
    <mergeCell ref="E182:E183"/>
    <mergeCell ref="F182:T182"/>
    <mergeCell ref="V182:V183"/>
    <mergeCell ref="W182:W183"/>
    <mergeCell ref="W206:W207"/>
    <mergeCell ref="F207:H207"/>
    <mergeCell ref="F183:H183"/>
    <mergeCell ref="C192:D193"/>
    <mergeCell ref="E192:E193"/>
    <mergeCell ref="F192:H192"/>
    <mergeCell ref="F194:H194"/>
    <mergeCell ref="W192:W193"/>
    <mergeCell ref="W194:W195"/>
    <mergeCell ref="B184:B185"/>
    <mergeCell ref="C184:D185"/>
    <mergeCell ref="E184:E185"/>
    <mergeCell ref="F184:H184"/>
    <mergeCell ref="W184:W185"/>
    <mergeCell ref="F185:H185"/>
    <mergeCell ref="B186:B187"/>
    <mergeCell ref="C186:D187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87:V87"/>
    <mergeCell ref="A89:E89"/>
    <mergeCell ref="F89:W89"/>
    <mergeCell ref="A90:W90"/>
    <mergeCell ref="A91:W91"/>
    <mergeCell ref="A151:B151"/>
    <mergeCell ref="C151:W151"/>
    <mergeCell ref="A84:B84"/>
    <mergeCell ref="C84:D84"/>
    <mergeCell ref="F84:H84"/>
    <mergeCell ref="W84:W85"/>
    <mergeCell ref="A85:B85"/>
    <mergeCell ref="C85:D85"/>
    <mergeCell ref="F85:H85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B200:B201"/>
    <mergeCell ref="C200:D201"/>
    <mergeCell ref="E200:E201"/>
    <mergeCell ref="F200:H200"/>
    <mergeCell ref="W200:W201"/>
    <mergeCell ref="F201:H201"/>
    <mergeCell ref="W202:W203"/>
    <mergeCell ref="F203:H203"/>
    <mergeCell ref="B204:B205"/>
    <mergeCell ref="C204:D205"/>
    <mergeCell ref="E204:E205"/>
    <mergeCell ref="F204:H204"/>
    <mergeCell ref="W204:W205"/>
    <mergeCell ref="F205:H205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E130:F130"/>
    <mergeCell ref="G130:J130"/>
    <mergeCell ref="M130:P130"/>
    <mergeCell ref="Q130:W130"/>
    <mergeCell ref="C132:F132"/>
    <mergeCell ref="O132:V132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A147:V147"/>
    <mergeCell ref="A149:E149"/>
    <mergeCell ref="F149:W149"/>
  </mergeCells>
  <conditionalFormatting sqref="Y48:Y49">
    <cfRule type="cellIs" dxfId="29" priority="110" operator="equal">
      <formula>"Incorrecto existen números que no son fijos"</formula>
    </cfRule>
  </conditionalFormatting>
  <conditionalFormatting sqref="Y53:Y54">
    <cfRule type="cellIs" dxfId="28" priority="109" operator="equal">
      <formula>"Incorrecto existen números que no son fijos"</formula>
    </cfRule>
  </conditionalFormatting>
  <conditionalFormatting sqref="Y84:Y85">
    <cfRule type="cellIs" dxfId="27" priority="103" operator="equal">
      <formula>"Incorrecto existen números que no son fijos"</formula>
    </cfRule>
  </conditionalFormatting>
  <conditionalFormatting sqref="Y79:Y80">
    <cfRule type="cellIs" dxfId="26" priority="104" operator="equal">
      <formula>"Incorrecto existen números que no son fijos"</formula>
    </cfRule>
  </conditionalFormatting>
  <conditionalFormatting sqref="W48">
    <cfRule type="cellIs" dxfId="25" priority="55" operator="equal">
      <formula>"Favor de indicar el tipo de fórmula"</formula>
    </cfRule>
    <cfRule type="cellIs" dxfId="24" priority="56" operator="equal">
      <formula>"Favor de proporcionar valores al calendario de las 2 variables en lo programado"</formula>
    </cfRule>
  </conditionalFormatting>
  <conditionalFormatting sqref="W53">
    <cfRule type="cellIs" dxfId="23" priority="53" operator="equal">
      <formula>"Favor de indicar el tipo de fórmula"</formula>
    </cfRule>
    <cfRule type="cellIs" dxfId="22" priority="54" operator="equal">
      <formula>"Favor de proporcionar valores al calendario de las 2 variables en lo programado"</formula>
    </cfRule>
  </conditionalFormatting>
  <conditionalFormatting sqref="W79">
    <cfRule type="cellIs" dxfId="21" priority="51" operator="equal">
      <formula>"Favor de indicar el tipo de fórmula"</formula>
    </cfRule>
    <cfRule type="cellIs" dxfId="20" priority="52" operator="equal">
      <formula>"Favor de proporcionar valores al calendario de las 2 variables en lo programado"</formula>
    </cfRule>
  </conditionalFormatting>
  <conditionalFormatting sqref="W84">
    <cfRule type="cellIs" dxfId="19" priority="49" operator="equal">
      <formula>"Favor de indicar el tipo de fórmula"</formula>
    </cfRule>
    <cfRule type="cellIs" dxfId="18" priority="50" operator="equal">
      <formula>"Favor de proporcionar valores al calendario de las 2 variables en lo programado"</formula>
    </cfRule>
  </conditionalFormatting>
  <conditionalFormatting sqref="Y110:Y111">
    <cfRule type="cellIs" dxfId="17" priority="26" operator="equal">
      <formula>"Incorrecto existen números que no son fijos"</formula>
    </cfRule>
  </conditionalFormatting>
  <conditionalFormatting sqref="Y115:Y116">
    <cfRule type="cellIs" dxfId="16" priority="25" operator="equal">
      <formula>"Incorrecto existen números que no son fijos"</formula>
    </cfRule>
  </conditionalFormatting>
  <conditionalFormatting sqref="W115">
    <cfRule type="cellIs" dxfId="15" priority="21" operator="equal">
      <formula>"Favor de indicar el tipo de fórmula"</formula>
    </cfRule>
    <cfRule type="cellIs" dxfId="14" priority="22" operator="equal">
      <formula>"Favor de proporcionar valores al calendario de las 2 variables en lo programado"</formula>
    </cfRule>
  </conditionalFormatting>
  <conditionalFormatting sqref="Y139:Y140">
    <cfRule type="cellIs" dxfId="13" priority="18" operator="equal">
      <formula>"Incorrecto existen números que no son fijos"</formula>
    </cfRule>
  </conditionalFormatting>
  <conditionalFormatting sqref="Y144:Y145">
    <cfRule type="cellIs" dxfId="12" priority="17" operator="equal">
      <formula>"Incorrecto existen números que no son fijos"</formula>
    </cfRule>
  </conditionalFormatting>
  <conditionalFormatting sqref="W139">
    <cfRule type="cellIs" dxfId="11" priority="15" operator="equal">
      <formula>"Favor de indicar el tipo de fórmula"</formula>
    </cfRule>
    <cfRule type="cellIs" dxfId="10" priority="16" operator="equal">
      <formula>"Favor de proporcionar valores al calendario de las 2 variables en lo programado"</formula>
    </cfRule>
  </conditionalFormatting>
  <conditionalFormatting sqref="W144">
    <cfRule type="cellIs" dxfId="9" priority="13" operator="equal">
      <formula>"Favor de indicar el tipo de fórmula"</formula>
    </cfRule>
    <cfRule type="cellIs" dxfId="8" priority="14" operator="equal">
      <formula>"Favor de proporcionar valores al calendario de las 2 variables en lo programado"</formula>
    </cfRule>
  </conditionalFormatting>
  <conditionalFormatting sqref="Y168:Y169">
    <cfRule type="cellIs" dxfId="7" priority="12" operator="equal">
      <formula>"Incorrecto existen números que no son fijos"</formula>
    </cfRule>
  </conditionalFormatting>
  <conditionalFormatting sqref="Y173:Y174">
    <cfRule type="cellIs" dxfId="6" priority="11" operator="equal">
      <formula>"Incorrecto existen números que no son fijos"</formula>
    </cfRule>
  </conditionalFormatting>
  <conditionalFormatting sqref="W168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73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0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30 C101 C159" xr:uid="{00000000-0002-0000-0700-000000000000}">
      <formula1>"Estratégico, Gestión"</formula1>
    </dataValidation>
    <dataValidation type="list" allowBlank="1" showInputMessage="1" showErrorMessage="1" sqref="C37 W36 C68 W67 W38 C128 W127 W69 W129 C99 W98 W100 C157 W156 W158" xr:uid="{00000000-0002-0000-0700-000001000000}">
      <formula1>"Eficiencia, Eficacia, Economía, Calidad"</formula1>
    </dataValidation>
    <dataValidation type="list" allowBlank="1" showInputMessage="1" showErrorMessage="1" sqref="Q130:W130 Q70:W70 Q39:W39 Q101:W101 Q159:W159" xr:uid="{00000000-0002-0000-0700-000002000000}">
      <formula1>"Ascendente, Descendente, Regular, Nominal"</formula1>
    </dataValidation>
    <dataValidation type="list" allowBlank="1" showInputMessage="1" showErrorMessage="1" sqref="G130:J130 G39:J39 G70:J70 G101:J101 G159:J159" xr:uid="{00000000-0002-0000-07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47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1" manualBreakCount="1">
    <brk id="80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1039</v>
      </c>
      <c r="C1" s="139" t="s">
        <v>1042</v>
      </c>
    </row>
    <row r="2" spans="1:3" ht="15.75" thickBot="1">
      <c r="A2" s="138" t="s">
        <v>1040</v>
      </c>
      <c r="C2" s="139" t="s">
        <v>1043</v>
      </c>
    </row>
    <row r="3" spans="1:3" ht="15.75" thickBot="1">
      <c r="A3" s="349" t="s">
        <v>1041</v>
      </c>
      <c r="C3" s="139" t="s">
        <v>1044</v>
      </c>
    </row>
    <row r="4" spans="1:3" ht="15.75" thickBot="1">
      <c r="A4" s="350"/>
      <c r="C4" s="140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Seguridad Vial</vt:lpstr>
      <vt:lpstr>Hoja2</vt:lpstr>
      <vt:lpstr>'Instructivo de llenado-Formato'!Área_de_impresión</vt:lpstr>
      <vt:lpstr>'Seguridad Vial'!Área_de_impresión</vt:lpstr>
      <vt:lpstr>'Seguridad Vial'!finalidad</vt:lpstr>
      <vt:lpstr>'Seguridad Vial'!funcion1</vt:lpstr>
      <vt:lpstr>'Seguridad Vial'!funcion2</vt:lpstr>
      <vt:lpstr>'Seguridad Vial'!funcion3</vt:lpstr>
      <vt:lpstr>'Seguridad Vial'!funcion4</vt:lpstr>
      <vt:lpstr>'Seguridad Vial'!Rfinalidad</vt:lpstr>
      <vt:lpstr>'Seguridad Vial'!Rfuncion1</vt:lpstr>
      <vt:lpstr>'Seguridad Vial'!Rfuncion3</vt:lpstr>
      <vt:lpstr>'Seguridad Vial'!Títulos_a_imprimir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2015-12-04T17:59:49Z</cp:lastPrinted>
  <dcterms:created xsi:type="dcterms:W3CDTF">2012-07-03T15:10:24Z</dcterms:created>
  <dcterms:modified xsi:type="dcterms:W3CDTF">2021-04-14T15:12:07Z</dcterms:modified>
</cp:coreProperties>
</file>