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2EC6B128-7B5F-4EE9-B865-3A4D3A79325C}" xr6:coauthVersionLast="46" xr6:coauthVersionMax="46" xr10:uidLastSave="{00000000-0000-0000-0000-000000000000}"/>
  <bookViews>
    <workbookView xWindow="-120" yWindow="-120" windowWidth="29040" windowHeight="15840" tabRatio="825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tección Civil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'Protección Civil'!$A$1:$W$421</definedName>
    <definedName name="finalidad" localSheetId="1">'Instructivo de llenado-Formato'!#REF!</definedName>
    <definedName name="finalidad" localSheetId="3">'Protección Civil'!$A$298:$A$301</definedName>
    <definedName name="finalidad">#REF!</definedName>
    <definedName name="funcion1" localSheetId="1">'Instructivo de llenado-Formato'!#REF!</definedName>
    <definedName name="funcion1" localSheetId="3">'Protección Civil'!$A$305:$A$312</definedName>
    <definedName name="funcion1">#REF!</definedName>
    <definedName name="funcion2" localSheetId="1">'Instructivo de llenado-Formato'!#REF!</definedName>
    <definedName name="funcion2" localSheetId="3">'Protección Civil'!$A$313:$A$319</definedName>
    <definedName name="funcion2">#REF!</definedName>
    <definedName name="funcion3" localSheetId="1">'Instructivo de llenado-Formato'!#REF!</definedName>
    <definedName name="funcion3" localSheetId="3">'Protección Civil'!$A$320:$A$328</definedName>
    <definedName name="funcion3">#REF!</definedName>
    <definedName name="funcion4" localSheetId="1">'Instructivo de llenado-Formato'!#REF!</definedName>
    <definedName name="funcion4" localSheetId="3">'Protección Civil'!$A$329:$A$332</definedName>
    <definedName name="funcion4">#REF!</definedName>
    <definedName name="Rfinalidad" localSheetId="1">'Instructivo de llenado-Formato'!#REF!</definedName>
    <definedName name="Rfinalidad" localSheetId="3">'Protección Civil'!$A$298:$B$301</definedName>
    <definedName name="Rfinalidad">#REF!</definedName>
    <definedName name="Rfuncion1" localSheetId="1">'Instructivo de llenado-Formato'!#REF!</definedName>
    <definedName name="Rfuncion1" localSheetId="3">'Protección Civil'!$A$305:$B$312</definedName>
    <definedName name="Rfuncion1">#REF!</definedName>
    <definedName name="Rfuncion3" localSheetId="1">'Instructivo de llenado-Formato'!#REF!</definedName>
    <definedName name="Rfuncion3" localSheetId="3">'Protección Civil'!$A$320:$B$328</definedName>
    <definedName name="Rfuncion3">#REF!</definedName>
    <definedName name="_xlnm.Print_Titles" localSheetId="1">'Instructivo de llenado-Formato'!#REF!</definedName>
    <definedName name="_xlnm.Print_Titles" localSheetId="3">'Protección Civil'!$1:$10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1" i="57" l="1"/>
  <c r="V260" i="57"/>
  <c r="W260" i="57" s="1"/>
  <c r="V259" i="57"/>
  <c r="V258" i="57"/>
  <c r="V233" i="57"/>
  <c r="U233" i="57"/>
  <c r="E233" i="57"/>
  <c r="C233" i="57"/>
  <c r="V232" i="57"/>
  <c r="W232" i="57" s="1"/>
  <c r="E232" i="57"/>
  <c r="C232" i="57"/>
  <c r="V228" i="57"/>
  <c r="U228" i="57"/>
  <c r="V227" i="57"/>
  <c r="W227" i="57" s="1"/>
  <c r="V203" i="57"/>
  <c r="U203" i="57"/>
  <c r="E203" i="57"/>
  <c r="C203" i="57"/>
  <c r="V202" i="57"/>
  <c r="W202" i="57" s="1"/>
  <c r="E202" i="57"/>
  <c r="C202" i="57"/>
  <c r="V198" i="57"/>
  <c r="U198" i="57"/>
  <c r="V197" i="57"/>
  <c r="V265" i="57"/>
  <c r="V264" i="57"/>
  <c r="W264" i="57" s="1"/>
  <c r="V263" i="57"/>
  <c r="V262" i="57"/>
  <c r="W262" i="57" s="1"/>
  <c r="W258" i="57" l="1"/>
  <c r="W197" i="57"/>
  <c r="W205" i="57" s="1"/>
  <c r="W235" i="57"/>
  <c r="V249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68" i="57"/>
  <c r="W139" i="57" l="1"/>
  <c r="W110" i="57"/>
  <c r="W79" i="57"/>
  <c r="W53" i="57"/>
  <c r="W56" i="57" l="1"/>
  <c r="V267" i="57"/>
  <c r="V266" i="57"/>
  <c r="V257" i="57"/>
  <c r="V256" i="57"/>
  <c r="V255" i="57"/>
  <c r="V254" i="57"/>
  <c r="W254" i="57" s="1"/>
  <c r="V253" i="57"/>
  <c r="V252" i="57"/>
  <c r="V251" i="57"/>
  <c r="V250" i="57"/>
  <c r="V248" i="57"/>
  <c r="V247" i="57"/>
  <c r="V246" i="57"/>
  <c r="V245" i="57"/>
  <c r="V244" i="57"/>
  <c r="U174" i="57"/>
  <c r="W173" i="57"/>
  <c r="U169" i="57"/>
  <c r="U145" i="57"/>
  <c r="W144" i="57"/>
  <c r="U140" i="57"/>
  <c r="U116" i="57"/>
  <c r="W115" i="57"/>
  <c r="W118" i="57" s="1"/>
  <c r="U111" i="57"/>
  <c r="U85" i="57"/>
  <c r="U80" i="57"/>
  <c r="U54" i="57"/>
  <c r="U49" i="57"/>
  <c r="W250" i="57" l="1"/>
  <c r="W248" i="57"/>
  <c r="W252" i="57"/>
  <c r="W256" i="57"/>
  <c r="W266" i="57"/>
  <c r="W246" i="57"/>
  <c r="W244" i="57"/>
  <c r="W84" i="57"/>
  <c r="W87" i="57" s="1"/>
  <c r="W176" i="57"/>
  <c r="W14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<sst xmlns="http://schemas.openxmlformats.org/spreadsheetml/2006/main" count="2578" uniqueCount="1142">
  <si>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</si>
  <si>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</si>
  <si>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</si>
  <si>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</si>
  <si>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</si>
  <si>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</si>
  <si>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</si>
  <si>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</si>
  <si>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</si>
  <si>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</si>
  <si>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</si>
  <si>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</si>
  <si>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</si>
  <si>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</si>
  <si>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</si>
  <si>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</si>
  <si>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</si>
  <si>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</si>
  <si>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</si>
  <si>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</si>
  <si>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</si>
  <si>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</si>
  <si>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</si>
  <si>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</si>
  <si>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</si>
  <si>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</si>
  <si>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</si>
  <si>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</si>
  <si>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</si>
  <si>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</si>
  <si>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</si>
  <si>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</si>
  <si>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</si>
  <si>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</si>
  <si>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</si>
  <si>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</si>
  <si>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</si>
  <si>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</si>
  <si>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</si>
  <si>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</si>
  <si>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</si>
  <si>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</si>
  <si>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</si>
  <si>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</si>
  <si>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</si>
  <si>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</si>
  <si>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</si>
  <si>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</si>
  <si>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</si>
  <si>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</si>
  <si>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</si>
  <si>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</si>
  <si>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</si>
  <si>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</si>
  <si>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</si>
  <si>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</si>
  <si>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</si>
  <si>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</si>
  <si>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</si>
  <si>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</si>
  <si>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</si>
  <si>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</si>
  <si>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</si>
  <si>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</si>
  <si>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</si>
  <si>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</si>
  <si>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</si>
  <si>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</si>
  <si>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</si>
  <si>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</si>
  <si>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</si>
  <si>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</si>
  <si>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</si>
  <si>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</si>
  <si>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</si>
  <si>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</si>
  <si>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</si>
  <si>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</si>
  <si>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</si>
  <si>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</si>
  <si>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</si>
  <si>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</si>
  <si>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</si>
  <si>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</si>
  <si>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</si>
  <si>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</si>
  <si>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</si>
  <si>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</si>
  <si>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</si>
  <si>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</si>
  <si>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</si>
  <si>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</si>
  <si>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</si>
  <si>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</si>
  <si>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</si>
  <si>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</si>
  <si>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</si>
  <si>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</si>
  <si>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</si>
  <si>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</si>
  <si>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</si>
  <si>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</si>
  <si>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</si>
  <si>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</si>
  <si>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</si>
  <si>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</si>
  <si>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</si>
  <si>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</si>
  <si>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</si>
  <si>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</si>
  <si>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</si>
  <si>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</si>
  <si>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</si>
  <si>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</si>
  <si>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</si>
  <si>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</si>
  <si>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</si>
  <si>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</si>
  <si>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</si>
  <si>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</si>
  <si>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</si>
  <si>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</si>
  <si>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</si>
  <si>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</si>
  <si>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</si>
  <si>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</si>
  <si>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</si>
  <si>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</si>
  <si>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</si>
  <si>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</si>
  <si>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</si>
  <si>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</si>
  <si>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</si>
  <si>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</si>
  <si>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</si>
  <si>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</si>
  <si>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</si>
  <si>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</si>
  <si>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</si>
  <si>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</si>
  <si>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</si>
  <si>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</si>
  <si>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</si>
  <si>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</si>
  <si>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</si>
  <si>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</si>
  <si>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</si>
  <si>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</si>
  <si>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</si>
  <si>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</si>
  <si>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</si>
  <si>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</si>
  <si>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</si>
  <si>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</si>
  <si>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</si>
  <si>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</si>
  <si>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</si>
  <si>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</si>
  <si>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</si>
  <si>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</si>
  <si>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</si>
  <si>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</si>
  <si>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</si>
  <si>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</si>
  <si>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</si>
  <si>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</si>
  <si>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</si>
  <si>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</si>
  <si>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</si>
  <si>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</si>
  <si>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</si>
  <si>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</si>
  <si>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</si>
  <si>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</si>
  <si>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</si>
  <si>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</si>
  <si>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</si>
  <si>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</si>
  <si>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</si>
  <si>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</si>
  <si>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</si>
  <si>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</si>
  <si>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</si>
  <si>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</si>
  <si>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</si>
  <si>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</si>
  <si>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</si>
  <si>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</si>
  <si>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</si>
  <si>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</si>
  <si>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</si>
  <si>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</si>
  <si>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</si>
  <si>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</si>
  <si>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</si>
  <si>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</si>
  <si>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</si>
  <si>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</si>
  <si>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</si>
  <si>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</si>
  <si>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</si>
  <si>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</si>
  <si>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</si>
  <si>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</si>
  <si>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</si>
  <si>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</si>
  <si>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</si>
  <si>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</si>
  <si>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</si>
  <si>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</si>
  <si>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</si>
  <si>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</si>
  <si>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</si>
  <si>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</si>
  <si>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</si>
  <si>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</si>
  <si>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</si>
  <si>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</si>
  <si>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</si>
  <si>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</si>
  <si>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</si>
  <si>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</si>
  <si>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</si>
  <si>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</si>
  <si>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</si>
  <si>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</si>
  <si>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</si>
  <si>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</si>
  <si>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</si>
  <si>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</si>
  <si>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</si>
  <si>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</si>
  <si>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</si>
  <si>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</si>
  <si>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</si>
  <si>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</si>
  <si>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</si>
  <si>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</si>
  <si>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</si>
  <si>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</si>
  <si>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</si>
  <si>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</si>
  <si>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</si>
  <si>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</si>
  <si>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</si>
  <si>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</si>
  <si>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</si>
  <si>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</si>
  <si>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</si>
  <si>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</si>
  <si>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</si>
  <si>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</si>
  <si>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</si>
  <si>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</si>
  <si>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</si>
  <si>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</si>
  <si>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</si>
  <si>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</si>
  <si>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</si>
  <si>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</si>
  <si>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</si>
  <si>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</si>
  <si>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</si>
  <si>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</si>
  <si>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</si>
  <si>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</si>
  <si>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</si>
  <si>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</si>
  <si>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</si>
  <si>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</si>
  <si>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</si>
  <si>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</si>
  <si>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</si>
  <si>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</si>
  <si>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</si>
  <si>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</si>
  <si>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</si>
  <si>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</si>
  <si>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</si>
  <si>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</si>
  <si>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</si>
  <si>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</si>
  <si>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</si>
  <si>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</si>
  <si>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</si>
  <si>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</si>
  <si>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</si>
  <si>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</si>
  <si>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</si>
  <si>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</si>
  <si>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</si>
  <si>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</si>
  <si>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</si>
  <si>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</si>
  <si>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</si>
  <si>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</si>
  <si>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</si>
  <si>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</si>
  <si>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</si>
  <si>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</si>
  <si>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</si>
  <si>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</si>
  <si>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</si>
  <si>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</si>
  <si>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</si>
  <si>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</si>
  <si>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</si>
  <si>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</si>
  <si>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</si>
  <si>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</si>
  <si>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</si>
  <si>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</si>
  <si>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</si>
  <si>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</si>
  <si>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</si>
  <si>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</si>
  <si>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</si>
  <si>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</si>
  <si>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</si>
  <si>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</si>
  <si>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</si>
  <si>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</si>
  <si>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</si>
  <si>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</si>
  <si>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</si>
  <si>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</si>
  <si>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</si>
  <si>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</si>
  <si>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</si>
  <si>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</si>
  <si>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</si>
  <si>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</si>
  <si>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</si>
  <si>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</si>
  <si>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</si>
  <si>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</si>
  <si>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</si>
  <si>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</si>
  <si>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</si>
  <si>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</si>
  <si>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</si>
  <si>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</si>
  <si>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</si>
  <si>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</si>
  <si>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</si>
  <si>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</si>
  <si>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</si>
  <si>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</si>
  <si>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</si>
  <si>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</si>
  <si>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</si>
  <si>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</si>
  <si>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</si>
  <si>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</si>
  <si>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</si>
  <si>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</si>
  <si>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</si>
  <si>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</si>
  <si>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</si>
  <si>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</si>
  <si>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</si>
  <si>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</si>
  <si>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</si>
  <si>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</si>
  <si>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</si>
  <si>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</si>
  <si>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</si>
  <si>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</si>
  <si>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</si>
  <si>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</si>
  <si>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</si>
  <si>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</si>
  <si>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</si>
  <si>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</si>
  <si>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</si>
  <si>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</si>
  <si>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</si>
  <si>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</si>
  <si>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</si>
  <si>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</si>
  <si>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</si>
  <si>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</si>
  <si>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</si>
  <si>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</si>
  <si>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</si>
  <si>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</si>
  <si>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</si>
  <si>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</si>
  <si>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</si>
  <si>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</si>
  <si>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</si>
  <si>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</si>
  <si>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</si>
  <si>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</si>
  <si>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</si>
  <si>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</si>
  <si>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</si>
  <si>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</si>
  <si>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</si>
  <si>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</si>
  <si>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</si>
  <si>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</si>
  <si>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</si>
  <si>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</si>
  <si>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</si>
  <si>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</si>
  <si>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</si>
  <si>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</si>
  <si>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</si>
  <si>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</si>
  <si>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</si>
  <si>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</si>
  <si>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</si>
  <si>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</si>
  <si>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</si>
  <si>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</si>
  <si>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</si>
  <si>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</si>
  <si>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</si>
  <si>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</si>
  <si>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</si>
  <si>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</si>
  <si>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</si>
  <si>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</si>
  <si>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</si>
  <si>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</si>
  <si>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</si>
  <si>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</si>
  <si>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</si>
  <si>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</si>
  <si>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</si>
  <si>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</si>
  <si>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</si>
  <si>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</si>
  <si>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</si>
  <si>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</si>
  <si>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</si>
  <si>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</si>
  <si>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</si>
  <si>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</si>
  <si>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</si>
  <si>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</si>
  <si>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</si>
  <si>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</si>
  <si>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</si>
  <si>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</si>
  <si>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</si>
  <si>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</si>
  <si>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</si>
  <si>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</si>
  <si>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</si>
  <si>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</si>
  <si>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</si>
  <si>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</si>
  <si>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</si>
  <si>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</si>
  <si>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</si>
  <si>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</si>
  <si>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</si>
  <si>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</si>
  <si>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</si>
  <si>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</si>
  <si>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</si>
  <si>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</si>
  <si>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</si>
  <si>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</si>
  <si>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</si>
  <si>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</si>
  <si>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</si>
  <si>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</si>
  <si>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</si>
  <si>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</si>
  <si>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</si>
  <si>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</si>
  <si>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</si>
  <si>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</si>
  <si>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</si>
  <si>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</si>
  <si>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</si>
  <si>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</si>
  <si>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</si>
  <si>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</si>
  <si>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</si>
  <si>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</si>
  <si>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</si>
  <si>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</si>
  <si>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</si>
  <si>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</si>
  <si>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</si>
  <si>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</si>
  <si>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</si>
  <si>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</si>
  <si>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</si>
  <si>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</si>
  <si>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</si>
  <si>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</si>
  <si>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</si>
  <si>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</si>
  <si>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</si>
  <si>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</si>
  <si>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</si>
  <si>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</si>
  <si>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</si>
  <si>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</si>
  <si>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</si>
  <si>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</si>
  <si>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</si>
  <si>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</si>
  <si>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</si>
  <si>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</si>
  <si>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</si>
  <si>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</si>
  <si>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</si>
  <si>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</si>
  <si>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</si>
  <si>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</si>
  <si>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</si>
  <si>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</si>
  <si>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</si>
  <si>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</si>
  <si>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</si>
  <si>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</si>
  <si>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</si>
  <si>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</si>
  <si>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</si>
  <si>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</si>
  <si>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</si>
  <si>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</si>
  <si>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</si>
  <si>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</si>
  <si>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</si>
  <si>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</si>
  <si>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</si>
  <si>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</si>
  <si>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</si>
  <si>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</si>
  <si>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</si>
  <si>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</si>
  <si>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</si>
  <si>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</si>
  <si>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</si>
  <si>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</si>
  <si>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</si>
  <si>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</si>
  <si>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</si>
  <si>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</si>
  <si>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</si>
  <si>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</si>
  <si>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</si>
  <si>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</si>
  <si>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</si>
  <si>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</si>
  <si>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</si>
  <si>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</si>
  <si>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</si>
  <si>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</si>
  <si>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</si>
  <si>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</si>
  <si>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</si>
  <si>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</si>
  <si>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</si>
  <si>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</si>
  <si>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</si>
  <si>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</si>
  <si>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</si>
  <si>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</si>
  <si>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</si>
  <si>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</si>
  <si>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</si>
  <si>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</si>
  <si>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</si>
  <si>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</si>
  <si>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</si>
  <si>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</si>
  <si>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</si>
  <si>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</si>
  <si>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</si>
  <si>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</si>
  <si>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</si>
  <si>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</si>
  <si>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</si>
  <si>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</si>
  <si>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</si>
  <si>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</si>
  <si>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</si>
  <si>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</si>
  <si>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</si>
  <si>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</si>
  <si>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</si>
  <si>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</si>
  <si>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</si>
  <si>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</si>
  <si>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</si>
  <si>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</si>
  <si>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</si>
  <si>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</si>
  <si>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</si>
  <si>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</si>
  <si>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</si>
  <si>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</si>
  <si>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</si>
  <si>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</si>
  <si>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</si>
  <si>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</si>
  <si>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</si>
  <si>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</si>
  <si>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</si>
  <si>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</si>
  <si>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</si>
  <si>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</si>
  <si>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</si>
  <si>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</si>
  <si>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</si>
  <si>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</si>
  <si>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</si>
  <si>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</si>
  <si>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</si>
  <si>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</si>
  <si>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</si>
  <si>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</si>
  <si>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</si>
  <si>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</si>
  <si>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</si>
  <si>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</si>
  <si>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</si>
  <si>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</si>
  <si>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</si>
  <si>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</si>
  <si>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</si>
  <si>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</si>
  <si>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</si>
  <si>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</si>
  <si>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</si>
  <si>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</si>
  <si>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</si>
  <si>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</si>
  <si>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</si>
  <si>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</si>
  <si>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</si>
  <si>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</si>
  <si>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</si>
  <si>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</si>
  <si>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</si>
  <si>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</si>
  <si>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</si>
  <si>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</si>
  <si>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</si>
  <si>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</si>
  <si>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</si>
  <si>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</si>
  <si>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</si>
  <si>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</si>
  <si>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</si>
  <si>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</si>
  <si>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</si>
  <si>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</si>
  <si>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</si>
  <si>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</si>
  <si>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</si>
  <si>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</si>
  <si>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</si>
  <si>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</si>
  <si>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</si>
  <si>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</si>
  <si>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</si>
  <si>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</si>
  <si>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</si>
  <si>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</si>
  <si>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</si>
  <si>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</si>
  <si>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</si>
  <si>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</si>
  <si>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</si>
  <si>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</si>
  <si>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</si>
  <si>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</si>
  <si>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</si>
  <si>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</si>
  <si>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</si>
  <si>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</si>
  <si>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</si>
  <si>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</si>
  <si>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</si>
  <si>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</si>
  <si>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</si>
  <si>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</si>
  <si>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</si>
  <si>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</si>
  <si>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</si>
  <si>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</si>
  <si>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</si>
  <si>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</si>
  <si>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</si>
  <si>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</si>
  <si>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</si>
  <si>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</si>
  <si>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</si>
  <si>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</si>
  <si>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</si>
  <si>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</si>
  <si>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</si>
  <si>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</si>
  <si>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</si>
  <si>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</si>
  <si>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</si>
  <si>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</si>
  <si>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</si>
  <si>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</si>
  <si>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</si>
  <si>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</si>
  <si>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</si>
  <si>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</si>
  <si>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</si>
  <si>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</si>
  <si>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</si>
  <si>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</si>
  <si>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</si>
  <si>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</si>
  <si>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</si>
  <si>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</si>
  <si>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</si>
  <si>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</si>
  <si>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</si>
  <si>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</si>
  <si>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</si>
  <si>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</si>
  <si>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</si>
  <si>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</si>
  <si>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</si>
  <si>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</si>
  <si>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</si>
  <si>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</si>
  <si>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</si>
  <si>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</si>
  <si>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</si>
  <si>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</si>
  <si>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</si>
  <si>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</si>
  <si>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</si>
  <si>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</si>
  <si>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</si>
  <si>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</si>
  <si>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</si>
  <si>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</si>
  <si>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</si>
  <si>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</si>
  <si>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</si>
  <si>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</si>
  <si>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</si>
  <si>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</si>
  <si>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</si>
  <si>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</si>
  <si>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</si>
  <si>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</si>
  <si>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</si>
  <si>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</si>
  <si>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</si>
  <si>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</si>
  <si>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</si>
  <si>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</si>
  <si>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</si>
  <si>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</si>
  <si>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</si>
  <si>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</si>
  <si>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</si>
  <si>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</si>
  <si>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</si>
  <si>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</si>
  <si>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</si>
  <si>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</si>
  <si>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</si>
  <si>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</si>
  <si>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</si>
  <si>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</si>
  <si>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</si>
  <si>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</si>
  <si>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</si>
  <si>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</si>
  <si>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</si>
  <si>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</si>
  <si>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</si>
  <si>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</si>
  <si>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</si>
  <si>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</si>
  <si>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</si>
  <si>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</si>
  <si>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</si>
  <si>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</si>
  <si>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</si>
  <si>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</si>
  <si>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</si>
  <si>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</si>
  <si>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</si>
  <si>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</si>
  <si>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</si>
  <si>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</si>
  <si>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</si>
  <si>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</si>
  <si>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</si>
  <si>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</si>
  <si>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</si>
  <si>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</si>
  <si>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</si>
  <si>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</si>
  <si>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</si>
  <si>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</si>
  <si>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</si>
  <si>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</si>
  <si>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</si>
  <si>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</si>
  <si>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</si>
  <si>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</si>
  <si>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</si>
  <si>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</si>
  <si>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</si>
  <si>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</si>
  <si>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</si>
  <si>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</si>
  <si>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</si>
  <si>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</si>
  <si>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</si>
  <si>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</si>
  <si>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</si>
  <si>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</si>
  <si>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</si>
  <si>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</si>
  <si>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</si>
  <si>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</si>
  <si>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</si>
  <si>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</si>
  <si>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</si>
  <si>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</si>
  <si>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</si>
  <si>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</si>
  <si>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</si>
  <si>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</si>
  <si>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</si>
  <si>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</si>
  <si>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</si>
  <si>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</si>
  <si>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</si>
  <si>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</si>
  <si>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</si>
  <si>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</si>
  <si>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</si>
  <si>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</si>
  <si>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</si>
  <si>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</si>
  <si>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</si>
  <si>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</si>
  <si>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</si>
  <si>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</si>
  <si>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</si>
  <si>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</si>
  <si>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</si>
  <si>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</si>
  <si>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</si>
  <si>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</si>
  <si>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</si>
  <si>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</si>
  <si>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</si>
  <si>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</si>
  <si>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</si>
  <si>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</si>
  <si>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</si>
  <si>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</si>
  <si>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</si>
  <si>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</si>
  <si>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</si>
  <si>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</si>
  <si>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</si>
  <si>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</si>
  <si>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</si>
  <si>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</si>
  <si>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</si>
  <si>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</si>
  <si>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</si>
  <si>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</si>
  <si>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</si>
  <si>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</si>
  <si>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</si>
  <si>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</si>
  <si>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</si>
  <si>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</si>
  <si>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</si>
  <si>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</si>
  <si>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</si>
  <si>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</si>
  <si>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</si>
  <si>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</si>
  <si>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</si>
  <si>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</si>
  <si>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</si>
  <si>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</si>
  <si>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</si>
  <si>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</si>
  <si>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</si>
  <si>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</si>
  <si>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</si>
  <si>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</si>
  <si>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</si>
  <si>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</si>
  <si>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</si>
  <si>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</si>
  <si>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</si>
  <si>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</si>
  <si>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</si>
  <si>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</si>
  <si>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</si>
  <si>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</si>
  <si>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</si>
  <si>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</si>
  <si>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</si>
  <si>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</si>
  <si>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</si>
  <si>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</si>
  <si>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</si>
  <si>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</si>
  <si>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</si>
  <si>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</si>
  <si>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</si>
  <si>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</si>
  <si>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</si>
  <si>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</si>
  <si>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</si>
  <si>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</si>
  <si>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</si>
  <si>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</si>
  <si>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</si>
  <si>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</si>
  <si>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</si>
  <si>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</si>
  <si>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</si>
  <si>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</si>
  <si>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</si>
  <si>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</si>
  <si>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</si>
  <si>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</si>
  <si>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</si>
  <si>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</si>
  <si>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</si>
  <si>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</si>
  <si>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</si>
  <si>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</si>
  <si>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</si>
  <si>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</si>
  <si>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</si>
  <si>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</si>
  <si>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</si>
  <si>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</si>
  <si>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</si>
  <si>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</si>
  <si>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</si>
  <si>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</si>
  <si>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</si>
  <si>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</si>
  <si>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</si>
  <si>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</si>
  <si>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</si>
  <si>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</si>
  <si>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</si>
  <si>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</si>
  <si>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</si>
  <si>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</si>
  <si>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</si>
  <si>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</si>
  <si>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</si>
  <si>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</si>
  <si>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</si>
  <si>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</si>
  <si>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</si>
  <si>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</si>
  <si>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</si>
  <si>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</si>
  <si>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</si>
  <si>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</si>
  <si>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</si>
  <si>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</si>
  <si>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</si>
  <si>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</si>
  <si>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</si>
  <si>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</si>
  <si>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</si>
  <si>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</si>
  <si>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</si>
  <si>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</si>
  <si>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</si>
  <si>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</si>
  <si>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</si>
  <si>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</si>
  <si>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</si>
  <si>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</si>
  <si>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</si>
  <si>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</si>
  <si>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</si>
  <si>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</si>
  <si>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</si>
  <si>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</si>
  <si>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</si>
  <si>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</si>
  <si>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</si>
  <si>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</si>
  <si>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</si>
  <si>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</si>
  <si>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</si>
  <si>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</si>
  <si>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</si>
  <si>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</si>
  <si>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</si>
  <si>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</si>
  <si>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</si>
  <si>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</si>
  <si>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</si>
  <si>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</si>
  <si>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</si>
  <si>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</si>
  <si>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</si>
  <si>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</si>
  <si>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</si>
  <si>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</si>
  <si>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</si>
  <si>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</si>
  <si>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</si>
  <si>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</si>
  <si>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</si>
  <si>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</si>
  <si>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</si>
  <si>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</si>
  <si>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</si>
  <si>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</si>
  <si>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</si>
  <si>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</si>
  <si>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</si>
  <si>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</si>
  <si>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</si>
  <si>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</si>
  <si>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</si>
  <si>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</si>
  <si>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</si>
  <si>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</si>
  <si>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</si>
  <si>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</si>
  <si>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</si>
  <si>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</si>
  <si>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</si>
  <si>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</si>
  <si>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</si>
  <si>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</si>
  <si>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</si>
  <si>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</si>
  <si>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</si>
  <si>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</si>
  <si>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</si>
  <si>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Contribuir a fomentar la corresponsabilidad entre la población civil y la autoridad municipal mediante la visita a inmuebles</t>
  </si>
  <si>
    <t xml:space="preserve">                                                                              Variación porcentual de visitas a inmuebles</t>
  </si>
  <si>
    <t>((Visitas a inmubles 2021/Visitas a inmuebles 2020)-1)*100</t>
  </si>
  <si>
    <t xml:space="preserve">Eficacia </t>
  </si>
  <si>
    <t>Estratégico</t>
  </si>
  <si>
    <t>Variación Porcentual</t>
  </si>
  <si>
    <t xml:space="preserve">Ascendente </t>
  </si>
  <si>
    <t>La población de Cuautlancingo en estado de riesgo cuenta con un Plan de Prevención, Actuación y Recuperación de Protección Civil</t>
  </si>
  <si>
    <t>(Población en estado de riesgo que cuenta con el Plan/Población total del municipio en estado de riesgo)*100</t>
  </si>
  <si>
    <t>Eficacia</t>
  </si>
  <si>
    <t>Calidad</t>
  </si>
  <si>
    <t>Porcentaje</t>
  </si>
  <si>
    <t>Dar 20 capacitaciones a la población en materia de Protección Civil</t>
  </si>
  <si>
    <t>((Población capacitada en medidas de Protección Civil 2021/Población capacitada en medidas de Protección Civil 2020)-1)*100</t>
  </si>
  <si>
    <t>Tiempo de respuesta en simulacros estimado</t>
  </si>
  <si>
    <t>(Tiempo de duración del simulacro de gabinete/Tiempo estimado de duración)*100</t>
  </si>
  <si>
    <t>Ascendente</t>
  </si>
  <si>
    <t xml:space="preserve">Semestral </t>
  </si>
  <si>
    <t>Población capacitada en materia de Protección Civil aumentada</t>
  </si>
  <si>
    <t>Servicios de Protección Civil aumentados</t>
  </si>
  <si>
    <t>((Servicios atendidos en 2021/Servicios atendidos en 2020)-1)*100</t>
  </si>
  <si>
    <t>Variación porcentual de servicios atendidos</t>
  </si>
  <si>
    <t>Capacitaciones al personal de Protección Civil aumentadas</t>
  </si>
  <si>
    <t>((Capacitaciones 2021/Capacitaciones 2020)-1)*100</t>
  </si>
  <si>
    <t>Variación porcentual de capacitaciones al personal de Protección Civil</t>
  </si>
  <si>
    <t>Colocar 40 lonas informativas sobre temas de Protección Civil</t>
  </si>
  <si>
    <t>Realizar 18 simulacros de gabinete</t>
  </si>
  <si>
    <t>Realizar 36 jornadas de mantenimiento para la limpieza de barrancas y escurrimientos naturales para evitar inundaciones</t>
  </si>
  <si>
    <t>Realizar 12 capacitaciones a personal de Proteccion Civil y Bomberos</t>
  </si>
  <si>
    <t>Protección Civil</t>
  </si>
  <si>
    <t>Dirección de Protección Civil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</si>
  <si>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</si>
  <si>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</si>
  <si>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</si>
  <si>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</si>
  <si>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</si>
  <si>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</si>
  <si>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Anual</t>
  </si>
  <si>
    <t>Población en estado de riesgo que cuenta con el Plan</t>
  </si>
  <si>
    <t>Consolidar el Sistema de Protección Civil Municipal para la atención de emergencias mayores y desastres en diferente índole</t>
  </si>
  <si>
    <t>Desarrollar programas de prevención de acuerdo a la identificación de riesgos a nivel municipal</t>
  </si>
  <si>
    <t>Visitas a inmuebles</t>
  </si>
  <si>
    <t>Nominal</t>
  </si>
  <si>
    <t>Población total del municipio en estado de riesgo</t>
  </si>
  <si>
    <t>Personas</t>
  </si>
  <si>
    <t>Variación porcentual de población capacitada en medidas de Protección Civil</t>
  </si>
  <si>
    <t>Población capacitada en medidas de Protección Civil 2020</t>
  </si>
  <si>
    <t>Eficiencia</t>
  </si>
  <si>
    <t>Semestral</t>
  </si>
  <si>
    <t>Porcentaje de cumplimiento de tiempo estimado</t>
  </si>
  <si>
    <t>Gestión</t>
  </si>
  <si>
    <t>Servicios atendidos en 2020</t>
  </si>
  <si>
    <t>Servicios atendidos en 2021</t>
  </si>
  <si>
    <t>Servicios</t>
  </si>
  <si>
    <t>Capacitaciones 2020</t>
  </si>
  <si>
    <t>Capacitaciones 2021</t>
  </si>
  <si>
    <t>Capacitaciones</t>
  </si>
  <si>
    <t>Simulacros de gabinete</t>
  </si>
  <si>
    <t>Jornadas de mantenimiento</t>
  </si>
  <si>
    <t>Servicios de bomberos</t>
  </si>
  <si>
    <t>Programas</t>
  </si>
  <si>
    <t>Hora</t>
  </si>
  <si>
    <t>Visitas a inmuebles 2021</t>
  </si>
  <si>
    <t>Visitas a inmubles 2020</t>
  </si>
  <si>
    <t>Población capacitada en medidas de Protección Civil 2021</t>
  </si>
  <si>
    <t xml:space="preserve">Tiempo estimado de duración </t>
  </si>
  <si>
    <t>C5</t>
  </si>
  <si>
    <t>Entregar 9 requisiciones de materiales de operación a las Unidades Administrativas del Programa Presupuestario (Bajo Demanda)</t>
  </si>
  <si>
    <t>Requisiciones</t>
  </si>
  <si>
    <t xml:space="preserve">COMPONENTE 5
RESUMEN NARRATIVO 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</si>
  <si>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</si>
  <si>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</si>
  <si>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</si>
  <si>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Materiales</t>
  </si>
  <si>
    <t>Materiales de operación programados</t>
  </si>
  <si>
    <t>Realizar 866 visitas a inmuebles para verificar el cumplimiento de normas de Protección Civil</t>
  </si>
  <si>
    <t>Brindar 829 servicios de bomberos (Bajo demanda)</t>
  </si>
  <si>
    <t>Porcentaje de población en estado de riesgo que cuenta con el Plan de Prevención, Actuación y Recuperación de Protección Civil</t>
  </si>
  <si>
    <t>Regular</t>
  </si>
  <si>
    <t xml:space="preserve">Tiempo de duración del simulacro de gabinete </t>
  </si>
  <si>
    <t>Realizar 1 estudio topohidráulico para puntualizar obras y prevenir inundaciones</t>
  </si>
  <si>
    <t>Estudio</t>
  </si>
  <si>
    <t>Realizar 2 adquisiciones de equipo de trabajo y uniformes</t>
  </si>
  <si>
    <t>Adquisiciones</t>
  </si>
  <si>
    <t>Ejecutar 2 programas para conseguir equipos de trabajo y de seguridad para el personal de Portección Civil y Bomberos, a través de recursos estatales, federales o de iniciativa privada</t>
  </si>
  <si>
    <t>RECURSOS FISCALES</t>
  </si>
  <si>
    <t>Monto Específico</t>
  </si>
  <si>
    <t>Cursar 2 certificaciones del personal de Protección Civil y Bomberos</t>
  </si>
  <si>
    <t>Cursos de certificación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</si>
</sst>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1" fillId="0" borderId="0" xfId="2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239</xdr:row>
      <xdr:rowOff>0</xdr:rowOff>
    </xdr:from>
    <xdr:to>
      <xdr:col>13</xdr:col>
      <xdr:colOff>104775</xdr:colOff>
      <xdr:row>239</xdr:row>
      <xdr:rowOff>149511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197136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197136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120936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149511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149511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149511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149511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239</xdr:row>
      <xdr:rowOff>0</xdr:rowOff>
    </xdr:from>
    <xdr:to>
      <xdr:col>13</xdr:col>
      <xdr:colOff>104775</xdr:colOff>
      <xdr:row>239</xdr:row>
      <xdr:rowOff>159036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239</xdr:row>
      <xdr:rowOff>0</xdr:rowOff>
    </xdr:from>
    <xdr:to>
      <xdr:col>13</xdr:col>
      <xdr:colOff>104775</xdr:colOff>
      <xdr:row>239</xdr:row>
      <xdr:rowOff>159036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120936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166492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166492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156966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156966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156967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156967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168734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168734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164811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164811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306998</xdr:colOff>
      <xdr:row>239</xdr:row>
      <xdr:rowOff>13045</xdr:rowOff>
    </xdr:from>
    <xdr:ext cx="85725" cy="12423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06998" y="53975833"/>
          <a:ext cx="85725" cy="12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3518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DC625685-32C4-426D-BCB8-62CF0768AE96}"/>
            </a:ext>
          </a:extLst>
        </xdr:cNvPr>
        <xdr:cNvSpPr txBox="1">
          <a:spLocks noChangeArrowheads="1"/>
        </xdr:cNvSpPr>
      </xdr:nvSpPr>
      <xdr:spPr bwMode="auto">
        <a:xfrm>
          <a:off x="3158836" y="4430856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1285CBB1-7759-41A3-803D-5318DD4765EA}"/>
            </a:ext>
          </a:extLst>
        </xdr:cNvPr>
        <xdr:cNvSpPr txBox="1">
          <a:spLocks noChangeArrowheads="1"/>
        </xdr:cNvSpPr>
      </xdr:nvSpPr>
      <xdr:spPr bwMode="auto">
        <a:xfrm>
          <a:off x="314325" y="4944947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FAF76E19-F454-4BFD-8A08-50DED07B2057}"/>
            </a:ext>
          </a:extLst>
        </xdr:cNvPr>
        <xdr:cNvSpPr txBox="1">
          <a:spLocks noChangeArrowheads="1"/>
        </xdr:cNvSpPr>
      </xdr:nvSpPr>
      <xdr:spPr bwMode="auto">
        <a:xfrm>
          <a:off x="314325" y="4944947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0BC520F4-1256-420B-A57F-A78BB534A4CF}"/>
            </a:ext>
          </a:extLst>
        </xdr:cNvPr>
        <xdr:cNvSpPr txBox="1">
          <a:spLocks noChangeArrowheads="1"/>
        </xdr:cNvSpPr>
      </xdr:nvSpPr>
      <xdr:spPr bwMode="auto">
        <a:xfrm>
          <a:off x="314325" y="44061784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EE1D563F-CA56-470D-BC02-845E7751D91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227B1A21-2F79-4229-81C9-F60272AB27F0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64F049BB-24BB-4164-A2A5-C5D17608515B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D95CB5E6-3569-4E71-AF9C-667FEB05BDFA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FAE6BF4C-FA62-4A63-AABF-CA6EE9D59889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4628B556-8906-4300-A84F-95152A564EB6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FB141B91-4102-4C7D-8D43-6BC4C39077F7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21B238B0-59B5-4F25-B47D-A8FD11BDFBDC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14E9FC08-D290-4E94-A6D4-9A58CA40E46D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FA42CCB2-26A9-4B49-B587-073374E6F2C5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25DAF684-23E8-41B7-A3C2-225E56212F83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BBCE0B84-302E-47CA-A6EA-2333DDD96D15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66BABD32-20EB-4175-8C93-9887B85E2208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3DBD453D-DFF3-4E1F-90CF-7F81DBD0FB8F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AA92295D-869D-4D3A-8939-E33E12CE171F}"/>
            </a:ext>
          </a:extLst>
        </xdr:cNvPr>
        <xdr:cNvSpPr txBox="1">
          <a:spLocks noChangeArrowheads="1"/>
        </xdr:cNvSpPr>
      </xdr:nvSpPr>
      <xdr:spPr bwMode="auto">
        <a:xfrm>
          <a:off x="4182341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38B0A8E7-377B-48B9-BDD3-08281A5C5228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9847FADE-A4B1-4CA8-9B7F-404471216DA3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991D48A4-E034-45D3-B60A-A14D034021F9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38E10648-5F0E-45A6-8E87-575139298B4B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A7650476-CC44-439F-94EA-2BCBBC4DA5C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4DB29BC8-F062-4432-9A99-98D05CA949B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F83A36C3-BD21-48E6-B266-E43C480E0CB4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DBB00950-F3BD-4F7A-85BB-7F5DAAB7B1B8}"/>
            </a:ext>
          </a:extLst>
        </xdr:cNvPr>
        <xdr:cNvSpPr txBox="1">
          <a:spLocks noChangeArrowheads="1"/>
        </xdr:cNvSpPr>
      </xdr:nvSpPr>
      <xdr:spPr bwMode="auto">
        <a:xfrm>
          <a:off x="3158836" y="4716606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1870E533-CE58-4F56-8D0B-8BEEBD7575E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9A79A35D-2018-4AE3-BA2A-79CD66055EE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61D419B0-D5FD-4AE9-B1A1-D0C0328720C3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65D189F8-AFC6-458A-9BE3-4F715C3FB481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EAD2C579-E246-4E14-A570-DE690CB6F0FF}"/>
            </a:ext>
          </a:extLst>
        </xdr:cNvPr>
        <xdr:cNvSpPr txBox="1">
          <a:spLocks noChangeArrowheads="1"/>
        </xdr:cNvSpPr>
      </xdr:nvSpPr>
      <xdr:spPr bwMode="auto">
        <a:xfrm>
          <a:off x="314325" y="4493202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5379168E-8FDE-44B6-8830-9F910210C3CE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77206D62-D970-4FFF-85CE-1A398D638430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D45508C4-BDAE-4C66-BEF0-C5B3F1BCA7D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F97A7D5A-E19B-4065-B49B-A8B24C85DBA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0FAA75DB-0BFC-4BA8-A4C4-2E3E0AA5D065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A809EC34-CE44-401E-91CD-683538DA420F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D55954F-1975-401C-8BDA-ADAA6DBECD56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1F51161E-62CB-4E89-A57E-454DA107033C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DF70F1B-2543-4661-85C3-5FF8DED20CD9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8F302AEF-C1AB-4918-BE9A-DA7F02C43215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CC10A437-4DB9-400B-B678-88938098B631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B1E8360E-FF65-49CF-8938-91FF71C7C91D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90F025D6-C96C-418D-AFF1-42875E5F97BB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9BCFCC34-A10C-48A4-BDD1-1EADCDCB5EE0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46181C20-923A-4326-A14F-06B485DA3422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AD6B200F-C02A-4254-A2D9-A6C42F56937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04FA5B07-FC84-4119-AD3A-FA8DC9274B1C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74BB24C7-B9B9-4467-B6C3-8924BE49EF6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1623C497-FE55-49AE-91A1-2AEA4EB76B76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9F9B1C47-86B2-4158-9101-5D4B14F1358E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11535629-87DA-423F-8D48-DB57373FF721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AB8C64CE-3689-43BF-8858-30140C408F27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2104F520-2C9D-4BA0-8960-968263BC276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B428FAF4-6ED1-40C0-AA63-C175C4AE11AE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0EEB5ED2-B89A-43C8-B669-6B5E3F81FBB3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31EC9D1F-861D-4805-922F-D6388C568AB8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780A874A-3E7D-4E77-A000-7BF0C62A2F46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4860CF19-9AC9-40F7-A953-9A7702E33B0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1B4F1884-92B4-4167-9913-D9BE48D2E781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8EAC227E-317E-42D5-B9A5-118E2AB0D830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2F453CC9-7FBD-4E24-BC4B-3B6241DD457B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D33F0B71-F84A-470B-B9BC-295619831189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F451C84C-2B7F-495D-AAA8-EC74B6226FF7}"/>
            </a:ext>
          </a:extLst>
        </xdr:cNvPr>
        <xdr:cNvSpPr txBox="1">
          <a:spLocks noChangeArrowheads="1"/>
        </xdr:cNvSpPr>
      </xdr:nvSpPr>
      <xdr:spPr bwMode="auto">
        <a:xfrm>
          <a:off x="314325" y="5023138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EFB7C950-F4B7-4623-869E-786476B4E214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08FA92F-9C82-4A20-BDF6-C20B74A02545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807614AD-B5F7-40B2-9D7B-25FCC0BCC15B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BD1D038A-1AED-490F-B55F-C52DD9E1C40E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66D361F2-E56E-4DE3-8519-CD3277B7BE1F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05A81D5C-D6A0-483F-9387-63FF9148C2E0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A369F679-7DC7-4B73-922E-AECC512AFB6A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4DF435B-32B6-4A36-8F0F-8A3168635553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B22D8172-6C0F-4FEC-ABEF-383642B79315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9622AF11-CE72-4BC0-ACB2-E61B06C4906E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00DA52B0-C0D0-4AD1-A8D6-EE272B5BE863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2DF49855-B7EB-4A79-872A-B274B51C6DAF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EE57E61E-4B91-438F-8B1D-9315F33BB854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DB32CAE2-18BB-47A2-BBF8-FA4FA8399C0C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D27B2CCC-1EB6-4DAA-9915-E5046211F6B5}"/>
            </a:ext>
          </a:extLst>
        </xdr:cNvPr>
        <xdr:cNvSpPr txBox="1">
          <a:spLocks noChangeArrowheads="1"/>
        </xdr:cNvSpPr>
      </xdr:nvSpPr>
      <xdr:spPr bwMode="auto">
        <a:xfrm>
          <a:off x="4182341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01A63DE-2917-4E21-8F90-3D7C22175E6A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981B164A-08DB-4CBA-81D9-220B39CE69E5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4D0BC001-C8F5-43C1-931A-A767F61BEDF8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BE0CAE84-5D38-4243-BBB6-A9947F4D55CA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D1699170-BAC9-4AED-8626-E53FE6065939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83A8DC20-7139-4B39-8759-391D6EBE6FD1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1DF3B188-E456-4929-B626-0882C722A6B7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AEECF1E0-3E02-402B-AE04-AA0EFCA50D38}"/>
            </a:ext>
          </a:extLst>
        </xdr:cNvPr>
        <xdr:cNvSpPr txBox="1">
          <a:spLocks noChangeArrowheads="1"/>
        </xdr:cNvSpPr>
      </xdr:nvSpPr>
      <xdr:spPr bwMode="auto">
        <a:xfrm>
          <a:off x="2606386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C2CB32E0-6052-4E1A-BD10-8C01621339C4}"/>
            </a:ext>
          </a:extLst>
        </xdr:cNvPr>
        <xdr:cNvSpPr txBox="1">
          <a:spLocks noChangeArrowheads="1"/>
        </xdr:cNvSpPr>
      </xdr:nvSpPr>
      <xdr:spPr bwMode="auto">
        <a:xfrm>
          <a:off x="2606386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D723FCE7-D7A0-4B12-8DF7-D6342800719D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D869DA08-556E-44A6-AA34-D1F9AB429AEA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4F0B73B7-95B9-447F-AC4F-149920CC3FBF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90B79691-E25D-4BD9-8582-988A3BCCF17E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3F99DDF-2718-4337-87F5-FA0F59FAA73C}"/>
            </a:ext>
          </a:extLst>
        </xdr:cNvPr>
        <xdr:cNvSpPr txBox="1">
          <a:spLocks noChangeArrowheads="1"/>
        </xdr:cNvSpPr>
      </xdr:nvSpPr>
      <xdr:spPr bwMode="auto">
        <a:xfrm>
          <a:off x="314325" y="4493202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5A2B6221-787C-4139-938D-AE0156F59833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C35C69C8-F0FE-46FC-AED4-79B8ABEA191C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B0F83A7E-160C-4AEB-A7C5-72DCBADABDB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12AEB52E-4FCE-487D-A6BA-9CBFCC03B67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E5E99E66-13D4-43C7-8790-9B138F32C0C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C06948AD-6E41-4AC9-970C-36BB9B5C8DA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59FEB9A8-04DA-4661-B6BB-D17289DAB0CB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1E59D8E1-BA02-44A1-8787-6A7EE1392D28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5F9147C-8EDE-4B76-AA4E-8F63D0F27A09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68A69695-A56F-4FBA-9154-971EC10AB41B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9C0F7F1A-8788-45F5-9904-E2887C138A4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C914D2C-E87A-46B7-BDB5-4939208B30E1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F85A0CF9-4CE2-44D3-9084-4DEC7D0BC687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99D8C9F5-1794-43F5-A047-FBD2393C53B7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6FC64B8-9C8C-4000-A00E-F45E9A4CEC58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87975EAC-1CF3-4164-AAB9-ED722FB26984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4DF592D6-D4B8-49D3-B52B-793215FF99A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BCEDFC9E-44C6-4AB3-B442-4661FA18C71C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D3F25C2C-76F6-458F-B28A-3EEC044E653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CACBDCD7-8A27-4B8F-B73D-28D78A1A0D7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9458B56F-A66A-4D73-B36A-54E06E9C44DB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394EFB0-9BBC-4F2A-BA71-42666838C777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536EE28-E0D9-4A3B-8FCA-3E12E27AF81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3285B220-45D1-424A-A009-EC02B06E6FB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0C950562-5918-4762-AFCE-CE2D2B6D2082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C9D190B4-3EDF-43B1-94D3-46870D1677D0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10F6F420-6AFE-46EB-9D70-74A1716FA67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C327C51B-D036-4788-9D66-272B2719D174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411A3F68-0D26-48B7-A45B-4D61B7B8ECE7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B58D91FD-E5AB-44AC-9E83-4034CD3F4EB3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41684DF9-C675-43E4-BFCA-05A8E704587A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DE4CFB8A-598B-4736-8296-9E8F265B0B81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8EB9F0AB-9FC3-4B07-A532-AB9F0BFE5895}"/>
            </a:ext>
          </a:extLst>
        </xdr:cNvPr>
        <xdr:cNvSpPr txBox="1">
          <a:spLocks noChangeArrowheads="1"/>
        </xdr:cNvSpPr>
      </xdr:nvSpPr>
      <xdr:spPr bwMode="auto">
        <a:xfrm>
          <a:off x="314325" y="4493202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E819177F-DB64-4A85-BB56-C5C1988331EB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B93A65E0-951F-4287-B31C-20431257E266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7F2E9101-0D76-440C-8257-BE03B8559309}"/>
            </a:ext>
          </a:extLst>
        </xdr:cNvPr>
        <xdr:cNvSpPr txBox="1">
          <a:spLocks noChangeArrowheads="1"/>
        </xdr:cNvSpPr>
      </xdr:nvSpPr>
      <xdr:spPr bwMode="auto">
        <a:xfrm>
          <a:off x="1802823" y="4682403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346F3784-E7AE-4BDE-810D-1B314317A330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5E01246D-A011-48A9-A2AC-FFA11B82DB9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8ECA9CA1-E59C-4F52-AC55-388EDC9ED24B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9F361003-91B5-4E56-B613-9F970745DF6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70F11388-A7C4-432E-B5B8-5087025F559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E3C80D88-438F-4AB8-81CD-FFAC595EF605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E7F1CEC0-1C78-4C07-B55D-0629B6BB2E37}"/>
            </a:ext>
          </a:extLst>
        </xdr:cNvPr>
        <xdr:cNvSpPr txBox="1">
          <a:spLocks noChangeArrowheads="1"/>
        </xdr:cNvSpPr>
      </xdr:nvSpPr>
      <xdr:spPr bwMode="auto">
        <a:xfrm>
          <a:off x="2606386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A085719F-1272-45C1-BC8D-2A1F53114BD0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72DE339E-3EF0-45BE-8F4E-CC77B0AFB7E7}"/>
            </a:ext>
          </a:extLst>
        </xdr:cNvPr>
        <xdr:cNvSpPr txBox="1">
          <a:spLocks noChangeArrowheads="1"/>
        </xdr:cNvSpPr>
      </xdr:nvSpPr>
      <xdr:spPr bwMode="auto">
        <a:xfrm>
          <a:off x="21266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6C212752-3C71-4D0B-9313-0EF10AA815F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CAD6B9F0-06BE-4D6F-AE42-FDD26AC5D0E8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64784F3A-0C6D-4D1D-BBE8-EA8104451E2C}"/>
            </a:ext>
          </a:extLst>
        </xdr:cNvPr>
        <xdr:cNvSpPr txBox="1">
          <a:spLocks noChangeArrowheads="1"/>
        </xdr:cNvSpPr>
      </xdr:nvSpPr>
      <xdr:spPr bwMode="auto">
        <a:xfrm>
          <a:off x="1802823" y="4823546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BE429701-087B-4C57-AA76-D6CEF5DA9A5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C6914B61-81F0-4531-BC7B-0FE36DC3BF2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300D0F2D-198C-46C4-B674-CAF7E7557217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259C9838-7E30-4254-97CC-372EAFB71A5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430695F-8CDD-40F4-B2D5-2A00AADDD0F1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33F1A6FD-9B09-4978-B279-8B9A5255A5E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6CF610CD-7B67-4F19-9ABC-D80B9A254204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93BED719-D7DB-41D5-AE69-295CE21E75BC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4DFAD834-619E-4B6D-87BA-52B9DC79B92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1B73657A-A4AF-4D73-ADC6-8685F15EFEFA}"/>
            </a:ext>
          </a:extLst>
        </xdr:cNvPr>
        <xdr:cNvSpPr txBox="1">
          <a:spLocks noChangeArrowheads="1"/>
        </xdr:cNvSpPr>
      </xdr:nvSpPr>
      <xdr:spPr bwMode="auto">
        <a:xfrm>
          <a:off x="2193348" y="4847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947891E7-AF41-4939-89A8-1F46637C5411}"/>
            </a:ext>
          </a:extLst>
        </xdr:cNvPr>
        <xdr:cNvSpPr txBox="1">
          <a:spLocks noChangeArrowheads="1"/>
        </xdr:cNvSpPr>
      </xdr:nvSpPr>
      <xdr:spPr bwMode="auto">
        <a:xfrm>
          <a:off x="3158836" y="4740852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A539356D-FF4E-4BEB-9D59-90811E878B64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ED6EB07A-2EB7-43DC-8109-59C9397F49DC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BBFBCFE6-8E06-4547-B6DD-9EAC6D857CC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0C395A53-40DB-493D-95F3-9B673D85AB5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21654E41-CDEA-49B0-BB4A-D4DFAB38343C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BDB1AA68-3FD8-421D-926E-7EFB44C4B03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C17BC5CD-D06B-4EED-82B8-2E1748D4D20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9B6CD707-6F28-49A6-AF2B-272011616F4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8FD455D0-143A-435A-AB99-C9677C8AE0F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BC3BFB88-E52D-47A1-A017-D0BB8BB209D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3A3A1625-56F1-4B96-934E-28D927CDAD27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DFF9FA5C-0DA9-4125-8464-6F57CBE5DBEA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4836C6BA-E340-42CB-B323-A3D6949AE9AE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32266302-9770-43F0-974C-E1C15B0C9AF4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D1512950-E7E8-47A6-B802-3F3DC4B2E73B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46D4EF69-44BF-467F-98D1-A1D1F5519B9A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CB5B8957-AF13-4FB3-9D4F-08E0B4745CBB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53CFECE-7346-4D6B-87AA-696F22BD04A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D5B3955A-6D7C-4BF5-B517-3E7838391E8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8A850AF4-A0E5-4856-8E65-D2AB6F5BCC7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F7669BA8-28A7-4435-B125-8F643D056E1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E9541A5C-8824-4E85-B7AF-7ED1F3384E7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52694D98-3C5E-4563-8BA4-84E9D26D99E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4E14D84A-C659-4D93-8BCB-1CFF59A8368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5153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9DA7A37-0A78-4209-9159-1268F69B9384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5153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35E23F00-5CDD-4177-B81F-1642F08652A1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FD429CE6-46B9-4138-BB06-7613C742B70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6B91563C-4623-4060-8B4A-8900B0B2D04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B17F0084-08C0-4B33-8D7F-0DECEA940551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F3139478-4319-4E36-BC9B-BC0088B0200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ED24122F-BC4F-4DA6-99EE-99A12B6FAFCA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D2DCADC7-5968-4159-8848-63211E28A149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63B17970-3ED2-4ADB-8FCF-AF3F4B51AC08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B45EA9F3-0467-4C83-9A5B-E95263226C4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C328FD51-A50A-4498-8B8A-54388CD5BA6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9590633E-62D3-473F-B680-16F2180CED2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80481BD1-1D01-4A1C-8071-67C50946A9C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BF19D18D-AEC7-49BB-ADA2-5A6FE3172A1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1C2459FC-67A0-4D5C-B9A5-EDF939F543D3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F5FF9811-9CCF-41B5-B574-BD3D3D18753C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AC137528-7C81-4B46-972F-E6E1F6E4435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65A64824-AF5D-44B0-94FC-7D0D83BD1B8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086BC142-75AE-4826-B924-CA50D1E70874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16D60F8-2449-4A68-965C-A20A21AEA50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669DA53F-662A-495C-8185-997A9E4270B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2987D0C6-CFDB-406A-BEE9-EAA9FB8E076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179D9507-E5AB-427E-9AF6-BA1676D2C38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73C25064-D7B8-4E1B-981B-C602BE9155D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15070E96-BEE2-488E-8768-71536C31AC1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C4294BB3-A62D-455E-905C-8004ACB7C55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0834365-F2EA-4D60-807D-266220DAE1A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E52EDA56-6FE2-4F6C-BE50-0E5189851AC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A5258500-DE94-462F-B08C-F71F940ED73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353D33D4-92AA-45B4-81AF-D1F8D9E2336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27C2551E-94EF-42A2-8CA4-8051393A69E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45E4CB2F-6CEC-474D-8295-DD353D60C7D5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600D8983-3C48-4214-B646-4B8EE61E9A44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86960028-FEF2-4053-BE47-B5E7AB95BB8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A423AEE3-3B0B-4132-9D3B-648433F8673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3A9AA0EB-7783-4444-BEB7-CA505EB92DF0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1F390475-93CB-4922-86E4-6D83D881F2FF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14DA8769-3A8A-4A31-8986-C36E9EC17D8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B4759755-1BEF-487C-9296-8D3DF3549E0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6BE80387-0B76-4808-8F89-32EF4F47550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CEBB1F30-7857-4213-B646-B1A37398707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F6C71AEE-A9CF-4DE8-9E3E-1E4A0C40127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6953BD30-68AA-4816-AA9D-801B4D94605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3CF3D0F1-C8FF-40FE-8105-16BACDF57DF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388EA288-A6F9-4F3D-9BD7-2C9713E1CCB8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CE1B5813-27FE-4146-8E9D-4EB7BD92D7F1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D62356E-835D-496A-BAA0-1FC3802D863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D447C55A-A8CC-42DD-B516-62CF3B1ECE6A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74737B26-EB12-421A-9CC9-CFA0B443FA92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DE197E8E-5147-4619-AA55-3F45372F5AA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20BF0822-1D6D-45FC-A990-A10F8312AB30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5CBFF381-22F9-40BD-ADB2-C1BBA4EB5D3C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EAF8C1C7-6B13-42B2-99C7-2FF12403DF9D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DCC6F81-8DF9-4FD7-A33D-CEB39A439C64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1AD7CD7B-BFDC-40DB-9754-20B3B57DFA9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17FBAF8E-3EB3-48F5-9916-98E0F8C16EC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91B4D130-E2D9-44F5-9D99-4FAB0E7F541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F5822107-48C3-4ED5-B9A5-65FEE22AC31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D733BDAF-C79E-463A-B7B4-17CA24B9DAC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262CDB13-E656-424B-8E7E-F25AE8383D9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8597BF07-E9D9-4674-BBCC-51CDB1CC603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48133188-AF8A-47EF-ABF0-10E8873D72F8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5559B7F-B5CE-4E91-B413-6AAD0A0E36DD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E7981439-DC0A-471A-8219-9D9A0EAD725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EB7502BF-DC14-474D-A5AE-0889A514DC0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926AEF0A-2433-4E85-AA92-DF7A8985596E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F64E334A-21D8-45A2-96B4-21B49774382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FDC7D1F6-0440-4A80-855B-977CE0FB08B6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88708071-7D3F-4EB6-91BA-238FB25C4B58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7D5DB6F9-9064-42AB-B29C-FC82C6895721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142F0B87-F751-426C-81E4-62DB2AD5D65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9EA67934-047F-4942-92F5-7D3605E9E6D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06640BFE-4EAE-4C83-800E-598ED3733C5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EA066896-7233-4D4B-865C-38F67489B68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0CA46DDC-3F56-471A-BE37-5B001681838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A88E7767-F77A-44ED-A58C-6692FFC8BCB6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090B0A62-6FB3-4B3E-9560-623D79C6256C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031D2B69-6027-40B0-A641-49BF42A4EE6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85982539-23C2-4BA0-98FC-A69513D30CC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230302AE-AE59-467C-AA19-67AEA91F9E25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DC7BB833-E307-479A-AB69-8A1C79DC02A2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219DCDDC-B1C5-4300-9E62-A310D247E577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B7665A67-EFCD-46EE-A671-10F16E4E8D53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AA495999-F8D1-4496-8A0C-108B5505389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91D18A2A-A68A-499B-8480-326BF85CA71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1B727E57-2E25-49CB-9196-5F14CB79AA4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1B1877C4-451D-4DCE-B0DF-445BEE33F4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A0F5FB0A-6118-4A54-B0E3-26226C44B65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B5B8137A-1F33-4F84-B95E-02A94128E87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24CB2693-A7C4-4085-900B-BC8F3587D59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5BBB9A7B-E671-4D0D-82DE-494C3E8E550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38B2C30F-20DD-45B7-A77E-86B7E3176AE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B9C012C1-8209-4ECB-90AF-57AD98CD2CD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0A1B4BB8-ACE2-4800-AE33-9F930518F6E8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2C587E44-F1C4-47D8-8D7B-B28A79B1FDA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477E3F12-5BC8-4AF2-B7B8-9687AB1493E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A90EFA41-7494-4203-A5D7-B9F9EA0BA409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7F3F7315-E95A-4E2A-9122-3F83D6D2D10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EF67FBF6-34E8-4188-9C2C-C427EA15F39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2FE31E2D-AA95-44E8-B812-B89ABA48B6B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8F14088D-9FFB-4DF1-9D2D-3C51C8ED8C1D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D3D35168-5EF3-49B0-BDCF-A06FE1A0555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2D7A357-6A07-43A5-9F7F-FABD6F88069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3E1F7C78-5120-48FA-9BD0-7FF03FD87ABF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71726152-B74F-4BCE-A1DD-3E489D6539F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DE8ADFC4-B1EA-4048-868E-A231A9ACADD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AD08747-3264-44DA-B5CC-2A70C2E10B7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6A6B20DA-C479-496D-8120-A234293B056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42524C2C-E0DD-493C-BE2E-5181BE4A5EC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F4913DAE-54D4-4912-BF14-B72D25D9464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ECF9E6B-61D7-4375-92AB-E84DA8485A5E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A01D0391-CB18-48D3-A5DC-E85A61FAF869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CDFD4AB7-3C45-4805-8288-DC01DA44A8A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8A3DB478-14B9-4954-80FE-AEA8FDAD8212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4CFB35A9-7F56-4B15-8172-8B43FF9DD6D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669F0699-534D-4EFC-880A-2B25A623122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8447D2BA-A427-45AD-84F9-AD9C8D5BC101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5360F907-6232-4ED4-B139-8F784203240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8C3287D3-DE9A-4B6A-ABDC-3DDE5025A0F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8E94AE53-2FB6-47B3-BA96-08CDB28E7A2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76E1AD2D-0C1E-4BDF-87B5-6F13351CE8E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E1F05D7B-5F69-40DD-A224-6E5C695D06E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A5F64C97-C37C-49F6-AE0A-6B9B619854D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E2EDBE55-B09D-4452-A8B6-631E8359FC60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8E0F5E90-6D3D-4078-A373-508E64AC3EA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995565CA-5D3F-4208-B637-4BD62358FDC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229</xdr:row>
      <xdr:rowOff>0</xdr:rowOff>
    </xdr:from>
    <xdr:ext cx="85725" cy="67627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DFCEC66A-F4A8-4736-AAEB-75273E7A748A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9125E98F-1EB5-46B9-93BE-49D0DBE021FB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1019</v>
      </c>
      <c r="B1" s="118" t="s">
        <v>1020</v>
      </c>
      <c r="C1" s="118" t="s">
        <v>1021</v>
      </c>
    </row>
    <row r="2" spans="1:3" ht="16.5" customHeight="1">
      <c r="A2" s="120">
        <v>1</v>
      </c>
      <c r="B2" s="121" t="s">
        <v>343</v>
      </c>
      <c r="C2" s="122" t="s">
        <v>344</v>
      </c>
    </row>
    <row r="3" spans="1:3" ht="16.5" customHeight="1">
      <c r="A3" s="120">
        <v>2</v>
      </c>
      <c r="B3" s="121" t="s">
        <v>345</v>
      </c>
      <c r="C3" s="122" t="s">
        <v>346</v>
      </c>
    </row>
    <row r="4" spans="1:3" ht="29.25" customHeight="1">
      <c r="A4" s="120">
        <v>3</v>
      </c>
      <c r="B4" s="121" t="s">
        <v>347</v>
      </c>
      <c r="C4" s="122" t="s">
        <v>348</v>
      </c>
    </row>
    <row r="5" spans="1:3" ht="16.5" customHeight="1">
      <c r="A5" s="120">
        <v>4</v>
      </c>
      <c r="B5" s="121" t="s">
        <v>349</v>
      </c>
      <c r="C5" s="122" t="s">
        <v>350</v>
      </c>
    </row>
    <row r="6" spans="1:3" ht="29.25" customHeight="1">
      <c r="A6" s="120">
        <v>5</v>
      </c>
      <c r="B6" s="121" t="s">
        <v>351</v>
      </c>
      <c r="C6" s="122" t="s">
        <v>352</v>
      </c>
    </row>
    <row r="7" spans="1:3" ht="29.25" customHeight="1">
      <c r="A7" s="120">
        <v>6</v>
      </c>
      <c r="B7" s="121" t="s">
        <v>353</v>
      </c>
      <c r="C7" s="122" t="s">
        <v>354</v>
      </c>
    </row>
    <row r="8" spans="1:3" ht="29.25" customHeight="1">
      <c r="A8" s="120">
        <v>7</v>
      </c>
      <c r="B8" s="121" t="s">
        <v>831</v>
      </c>
      <c r="C8" s="122" t="s">
        <v>355</v>
      </c>
    </row>
    <row r="9" spans="1:3" ht="29.25" customHeight="1">
      <c r="A9" s="120">
        <v>8</v>
      </c>
      <c r="B9" s="121" t="s">
        <v>356</v>
      </c>
      <c r="C9" s="122" t="s">
        <v>357</v>
      </c>
    </row>
    <row r="10" spans="1:3" ht="29.25" customHeight="1">
      <c r="A10" s="120">
        <v>9</v>
      </c>
      <c r="B10" s="121" t="s">
        <v>358</v>
      </c>
      <c r="C10" s="122" t="s">
        <v>359</v>
      </c>
    </row>
    <row r="11" spans="1:3" ht="29.25" customHeight="1">
      <c r="A11" s="120">
        <v>10</v>
      </c>
      <c r="B11" s="121" t="s">
        <v>360</v>
      </c>
      <c r="C11" s="122" t="s">
        <v>361</v>
      </c>
    </row>
    <row r="12" spans="1:3" ht="28.5" customHeight="1">
      <c r="A12" s="120">
        <v>11</v>
      </c>
      <c r="B12" s="121" t="s">
        <v>832</v>
      </c>
      <c r="C12" s="122" t="s">
        <v>362</v>
      </c>
    </row>
    <row r="13" spans="1:3" ht="29.25" customHeight="1">
      <c r="A13" s="120">
        <v>12</v>
      </c>
      <c r="B13" s="121" t="s">
        <v>363</v>
      </c>
      <c r="C13" s="122" t="s">
        <v>364</v>
      </c>
    </row>
    <row r="14" spans="1:3" ht="29.25" customHeight="1">
      <c r="A14" s="120">
        <v>13</v>
      </c>
      <c r="B14" s="121" t="s">
        <v>365</v>
      </c>
      <c r="C14" s="122" t="s">
        <v>366</v>
      </c>
    </row>
    <row r="15" spans="1:3" ht="29.25" customHeight="1">
      <c r="A15" s="120">
        <v>14</v>
      </c>
      <c r="B15" s="121" t="s">
        <v>367</v>
      </c>
      <c r="C15" s="122" t="s">
        <v>368</v>
      </c>
    </row>
    <row r="16" spans="1:3" ht="39.75" customHeight="1">
      <c r="A16" s="120">
        <v>15</v>
      </c>
      <c r="B16" s="121" t="s">
        <v>369</v>
      </c>
      <c r="C16" s="122" t="s">
        <v>370</v>
      </c>
    </row>
    <row r="17" spans="1:3" ht="29.25" customHeight="1">
      <c r="A17" s="120">
        <v>16</v>
      </c>
      <c r="B17" s="121" t="s">
        <v>371</v>
      </c>
      <c r="C17" s="122" t="s">
        <v>372</v>
      </c>
    </row>
    <row r="18" spans="1:3" ht="29.25" customHeight="1">
      <c r="A18" s="120">
        <v>17</v>
      </c>
      <c r="B18" s="121" t="s">
        <v>373</v>
      </c>
      <c r="C18" s="122" t="s">
        <v>374</v>
      </c>
    </row>
    <row r="19" spans="1:3" ht="29.25" customHeight="1">
      <c r="A19" s="120">
        <v>18</v>
      </c>
      <c r="B19" s="121" t="s">
        <v>375</v>
      </c>
      <c r="C19" s="122" t="s">
        <v>376</v>
      </c>
    </row>
    <row r="20" spans="1:3" ht="29.25" customHeight="1">
      <c r="A20" s="120">
        <v>19</v>
      </c>
      <c r="B20" s="121" t="s">
        <v>377</v>
      </c>
      <c r="C20" s="122" t="s">
        <v>378</v>
      </c>
    </row>
    <row r="21" spans="1:3" ht="29.25" customHeight="1">
      <c r="A21" s="120">
        <v>20</v>
      </c>
      <c r="B21" s="121" t="s">
        <v>379</v>
      </c>
      <c r="C21" s="122" t="s">
        <v>380</v>
      </c>
    </row>
    <row r="22" spans="1:3" ht="29.25" customHeight="1">
      <c r="A22" s="120">
        <v>21</v>
      </c>
      <c r="B22" s="121" t="s">
        <v>381</v>
      </c>
      <c r="C22" s="122" t="s">
        <v>382</v>
      </c>
    </row>
    <row r="23" spans="1:3" ht="29.25" customHeight="1">
      <c r="A23" s="120">
        <v>22</v>
      </c>
      <c r="B23" s="121" t="s">
        <v>833</v>
      </c>
      <c r="C23" s="122" t="s">
        <v>383</v>
      </c>
    </row>
    <row r="24" spans="1:3" ht="16.5" customHeight="1">
      <c r="A24" s="120">
        <v>23</v>
      </c>
      <c r="B24" s="121" t="s">
        <v>384</v>
      </c>
      <c r="C24" s="122" t="s">
        <v>385</v>
      </c>
    </row>
    <row r="25" spans="1:3" ht="16.5" customHeight="1">
      <c r="A25" s="120">
        <v>24</v>
      </c>
      <c r="B25" s="121" t="s">
        <v>386</v>
      </c>
      <c r="C25" s="122" t="s">
        <v>387</v>
      </c>
    </row>
    <row r="26" spans="1:3" ht="16.5" customHeight="1">
      <c r="A26" s="120">
        <v>25</v>
      </c>
      <c r="B26" s="121" t="s">
        <v>388</v>
      </c>
      <c r="C26" s="122" t="s">
        <v>389</v>
      </c>
    </row>
    <row r="27" spans="1:3" ht="16.5" customHeight="1">
      <c r="A27" s="120">
        <v>26</v>
      </c>
      <c r="B27" s="121" t="s">
        <v>390</v>
      </c>
      <c r="C27" s="122" t="s">
        <v>391</v>
      </c>
    </row>
    <row r="28" spans="1:3" ht="16.5" customHeight="1">
      <c r="A28" s="120">
        <v>27</v>
      </c>
      <c r="B28" s="121" t="s">
        <v>392</v>
      </c>
      <c r="C28" s="122" t="s">
        <v>393</v>
      </c>
    </row>
    <row r="29" spans="1:3" ht="16.5" customHeight="1">
      <c r="A29" s="120">
        <v>28</v>
      </c>
      <c r="B29" s="121" t="s">
        <v>394</v>
      </c>
      <c r="C29" s="122" t="s">
        <v>395</v>
      </c>
    </row>
    <row r="30" spans="1:3" ht="16.5" customHeight="1">
      <c r="A30" s="120">
        <v>29</v>
      </c>
      <c r="B30" s="121" t="s">
        <v>396</v>
      </c>
      <c r="C30" s="122" t="s">
        <v>397</v>
      </c>
    </row>
    <row r="31" spans="1:3" ht="16.5" customHeight="1">
      <c r="A31" s="120">
        <v>30</v>
      </c>
      <c r="B31" s="121" t="s">
        <v>398</v>
      </c>
      <c r="C31" s="122" t="s">
        <v>399</v>
      </c>
    </row>
    <row r="32" spans="1:3" ht="16.5" customHeight="1">
      <c r="A32" s="120">
        <v>31</v>
      </c>
      <c r="B32" s="121" t="s">
        <v>400</v>
      </c>
      <c r="C32" s="122" t="s">
        <v>401</v>
      </c>
    </row>
    <row r="33" spans="1:3" ht="16.5" customHeight="1">
      <c r="A33" s="120">
        <v>32</v>
      </c>
      <c r="B33" s="121" t="s">
        <v>402</v>
      </c>
      <c r="C33" s="122" t="s">
        <v>403</v>
      </c>
    </row>
    <row r="34" spans="1:3" ht="16.5" customHeight="1">
      <c r="A34" s="120">
        <v>33</v>
      </c>
      <c r="B34" s="121" t="s">
        <v>404</v>
      </c>
      <c r="C34" s="122" t="s">
        <v>405</v>
      </c>
    </row>
    <row r="35" spans="1:3" ht="16.5" customHeight="1">
      <c r="A35" s="120">
        <v>34</v>
      </c>
      <c r="B35" s="121" t="s">
        <v>834</v>
      </c>
      <c r="C35" s="122" t="s">
        <v>406</v>
      </c>
    </row>
    <row r="36" spans="1:3" ht="16.5" customHeight="1">
      <c r="A36" s="120">
        <v>35</v>
      </c>
      <c r="B36" s="121" t="s">
        <v>407</v>
      </c>
      <c r="C36" s="122" t="s">
        <v>408</v>
      </c>
    </row>
    <row r="37" spans="1:3" ht="16.5" customHeight="1">
      <c r="A37" s="120">
        <v>36</v>
      </c>
      <c r="B37" s="121" t="s">
        <v>409</v>
      </c>
      <c r="C37" s="122" t="s">
        <v>410</v>
      </c>
    </row>
    <row r="38" spans="1:3" ht="29.25" customHeight="1">
      <c r="A38" s="120">
        <v>37</v>
      </c>
      <c r="B38" s="121" t="s">
        <v>411</v>
      </c>
      <c r="C38" s="122" t="s">
        <v>412</v>
      </c>
    </row>
    <row r="39" spans="1:3" ht="29.25" customHeight="1">
      <c r="A39" s="120">
        <v>38</v>
      </c>
      <c r="B39" s="121" t="s">
        <v>413</v>
      </c>
      <c r="C39" s="122" t="s">
        <v>414</v>
      </c>
    </row>
    <row r="40" spans="1:3" ht="29.25" customHeight="1">
      <c r="A40" s="120">
        <v>39</v>
      </c>
      <c r="B40" s="121" t="s">
        <v>415</v>
      </c>
      <c r="C40" s="122" t="s">
        <v>416</v>
      </c>
    </row>
    <row r="41" spans="1:3" ht="29.25" customHeight="1">
      <c r="A41" s="120">
        <v>40</v>
      </c>
      <c r="B41" s="121" t="s">
        <v>417</v>
      </c>
      <c r="C41" s="122" t="s">
        <v>418</v>
      </c>
    </row>
    <row r="42" spans="1:3" ht="29.25" customHeight="1">
      <c r="A42" s="120">
        <v>41</v>
      </c>
      <c r="B42" s="121" t="s">
        <v>419</v>
      </c>
      <c r="C42" s="122" t="s">
        <v>420</v>
      </c>
    </row>
    <row r="43" spans="1:3" ht="29.25" customHeight="1">
      <c r="A43" s="120">
        <v>42</v>
      </c>
      <c r="B43" s="121" t="s">
        <v>421</v>
      </c>
      <c r="C43" s="122" t="s">
        <v>422</v>
      </c>
    </row>
    <row r="44" spans="1:3" ht="16.5" customHeight="1">
      <c r="A44" s="120">
        <v>43</v>
      </c>
      <c r="B44" s="121" t="s">
        <v>423</v>
      </c>
      <c r="C44" s="122" t="s">
        <v>424</v>
      </c>
    </row>
    <row r="45" spans="1:3" ht="16.5" customHeight="1">
      <c r="A45" s="120">
        <v>44</v>
      </c>
      <c r="B45" s="121" t="s">
        <v>425</v>
      </c>
      <c r="C45" s="122" t="s">
        <v>426</v>
      </c>
    </row>
    <row r="46" spans="1:3" ht="29.25" customHeight="1">
      <c r="A46" s="120">
        <v>45</v>
      </c>
      <c r="B46" s="121" t="s">
        <v>427</v>
      </c>
      <c r="C46" s="122" t="s">
        <v>428</v>
      </c>
    </row>
    <row r="47" spans="1:3" ht="29.25" customHeight="1">
      <c r="A47" s="120">
        <v>46</v>
      </c>
      <c r="B47" s="121" t="s">
        <v>429</v>
      </c>
      <c r="C47" s="122" t="s">
        <v>430</v>
      </c>
    </row>
    <row r="48" spans="1:3" ht="16.5" customHeight="1">
      <c r="A48" s="120">
        <v>47</v>
      </c>
      <c r="B48" s="121" t="s">
        <v>431</v>
      </c>
      <c r="C48" s="122" t="s">
        <v>432</v>
      </c>
    </row>
    <row r="49" spans="1:4" ht="29.25" customHeight="1">
      <c r="A49" s="120">
        <v>48</v>
      </c>
      <c r="B49" s="121" t="s">
        <v>433</v>
      </c>
      <c r="C49" s="122" t="s">
        <v>434</v>
      </c>
    </row>
    <row r="50" spans="1:4" ht="29.25" customHeight="1">
      <c r="A50" s="120">
        <v>49</v>
      </c>
      <c r="B50" s="121" t="s">
        <v>435</v>
      </c>
      <c r="C50" s="122" t="s">
        <v>436</v>
      </c>
    </row>
    <row r="51" spans="1:4" ht="29.25" customHeight="1">
      <c r="A51" s="120">
        <v>50</v>
      </c>
      <c r="B51" s="121" t="s">
        <v>437</v>
      </c>
      <c r="C51" s="122" t="s">
        <v>438</v>
      </c>
      <c r="D51" s="119" t="s">
        <v>1022</v>
      </c>
    </row>
    <row r="52" spans="1:4" ht="29.25" customHeight="1">
      <c r="A52" s="120">
        <v>51</v>
      </c>
      <c r="B52" s="121" t="s">
        <v>439</v>
      </c>
      <c r="C52" s="122" t="s">
        <v>440</v>
      </c>
    </row>
    <row r="53" spans="1:4" ht="29.25" customHeight="1">
      <c r="A53" s="120">
        <v>52</v>
      </c>
      <c r="B53" s="121" t="s">
        <v>441</v>
      </c>
      <c r="C53" s="122" t="s">
        <v>442</v>
      </c>
    </row>
    <row r="54" spans="1:4" ht="29.25" customHeight="1">
      <c r="A54" s="120">
        <v>53</v>
      </c>
      <c r="B54" s="121" t="s">
        <v>443</v>
      </c>
      <c r="C54" s="122" t="s">
        <v>444</v>
      </c>
    </row>
    <row r="55" spans="1:4" ht="29.25" customHeight="1">
      <c r="A55" s="120">
        <v>54</v>
      </c>
      <c r="B55" s="121" t="s">
        <v>445</v>
      </c>
      <c r="C55" s="122" t="s">
        <v>446</v>
      </c>
    </row>
    <row r="56" spans="1:4" ht="16.5" customHeight="1">
      <c r="A56" s="120">
        <v>55</v>
      </c>
      <c r="B56" s="121" t="s">
        <v>447</v>
      </c>
      <c r="C56" s="122" t="s">
        <v>448</v>
      </c>
    </row>
    <row r="57" spans="1:4" ht="16.5" customHeight="1">
      <c r="A57" s="120">
        <v>56</v>
      </c>
      <c r="B57" s="121" t="s">
        <v>449</v>
      </c>
      <c r="C57" s="122" t="s">
        <v>450</v>
      </c>
    </row>
    <row r="58" spans="1:4" ht="16.5" customHeight="1">
      <c r="A58" s="120">
        <v>57</v>
      </c>
      <c r="B58" s="121" t="s">
        <v>451</v>
      </c>
      <c r="C58" s="122" t="s">
        <v>452</v>
      </c>
    </row>
    <row r="59" spans="1:4" ht="16.5" customHeight="1">
      <c r="A59" s="120">
        <v>58</v>
      </c>
      <c r="B59" s="121" t="s">
        <v>453</v>
      </c>
      <c r="C59" s="122" t="s">
        <v>454</v>
      </c>
    </row>
    <row r="60" spans="1:4" ht="16.5" customHeight="1">
      <c r="A60" s="120">
        <v>59</v>
      </c>
      <c r="B60" s="121" t="s">
        <v>455</v>
      </c>
      <c r="C60" s="122" t="s">
        <v>456</v>
      </c>
    </row>
    <row r="61" spans="1:4" ht="16.5" customHeight="1">
      <c r="A61" s="120">
        <v>60</v>
      </c>
      <c r="B61" s="121" t="s">
        <v>457</v>
      </c>
      <c r="C61" s="122" t="s">
        <v>458</v>
      </c>
    </row>
    <row r="62" spans="1:4" ht="16.5" customHeight="1">
      <c r="A62" s="120">
        <v>61</v>
      </c>
      <c r="B62" s="121" t="s">
        <v>459</v>
      </c>
      <c r="C62" s="122" t="s">
        <v>460</v>
      </c>
    </row>
    <row r="63" spans="1:4" ht="16.5" customHeight="1">
      <c r="A63" s="120">
        <v>62</v>
      </c>
      <c r="B63" s="121" t="s">
        <v>461</v>
      </c>
      <c r="C63" s="122" t="s">
        <v>462</v>
      </c>
    </row>
    <row r="64" spans="1:4" ht="29.25" customHeight="1">
      <c r="A64" s="120">
        <v>63</v>
      </c>
      <c r="B64" s="121" t="s">
        <v>463</v>
      </c>
      <c r="C64" s="122" t="s">
        <v>464</v>
      </c>
    </row>
    <row r="65" spans="1:3" ht="29.25" customHeight="1">
      <c r="A65" s="120">
        <v>64</v>
      </c>
      <c r="B65" s="121" t="s">
        <v>465</v>
      </c>
      <c r="C65" s="122" t="s">
        <v>466</v>
      </c>
    </row>
    <row r="66" spans="1:3" ht="29.25" customHeight="1">
      <c r="A66" s="120">
        <v>65</v>
      </c>
      <c r="B66" s="121" t="s">
        <v>467</v>
      </c>
      <c r="C66" s="122" t="s">
        <v>468</v>
      </c>
    </row>
    <row r="67" spans="1:3" ht="29.25" customHeight="1">
      <c r="A67" s="120">
        <v>66</v>
      </c>
      <c r="B67" s="121" t="s">
        <v>469</v>
      </c>
      <c r="C67" s="122" t="s">
        <v>470</v>
      </c>
    </row>
    <row r="68" spans="1:3" ht="16.5" customHeight="1">
      <c r="A68" s="120">
        <v>67</v>
      </c>
      <c r="B68" s="121" t="s">
        <v>471</v>
      </c>
      <c r="C68" s="122" t="s">
        <v>472</v>
      </c>
    </row>
    <row r="69" spans="1:3" ht="29.25" customHeight="1">
      <c r="A69" s="120">
        <v>68</v>
      </c>
      <c r="B69" s="121" t="s">
        <v>473</v>
      </c>
      <c r="C69" s="122" t="s">
        <v>474</v>
      </c>
    </row>
    <row r="70" spans="1:3" ht="29.25" customHeight="1">
      <c r="A70" s="120">
        <v>69</v>
      </c>
      <c r="B70" s="121" t="s">
        <v>475</v>
      </c>
      <c r="C70" s="122" t="s">
        <v>476</v>
      </c>
    </row>
    <row r="71" spans="1:3" ht="29.25" customHeight="1">
      <c r="A71" s="120">
        <v>70</v>
      </c>
      <c r="B71" s="121" t="s">
        <v>477</v>
      </c>
      <c r="C71" s="122" t="s">
        <v>478</v>
      </c>
    </row>
    <row r="72" spans="1:3" ht="29.25" customHeight="1">
      <c r="A72" s="120">
        <v>71</v>
      </c>
      <c r="B72" s="121" t="s">
        <v>479</v>
      </c>
      <c r="C72" s="122" t="s">
        <v>480</v>
      </c>
    </row>
    <row r="73" spans="1:3" ht="29.25" customHeight="1">
      <c r="A73" s="120">
        <v>72</v>
      </c>
      <c r="B73" s="121" t="s">
        <v>481</v>
      </c>
      <c r="C73" s="122" t="s">
        <v>482</v>
      </c>
    </row>
    <row r="74" spans="1:3" ht="29.25" customHeight="1">
      <c r="A74" s="120">
        <v>73</v>
      </c>
      <c r="B74" s="121" t="s">
        <v>483</v>
      </c>
      <c r="C74" s="122" t="s">
        <v>484</v>
      </c>
    </row>
    <row r="75" spans="1:3" ht="29.25" customHeight="1">
      <c r="A75" s="120">
        <v>74</v>
      </c>
      <c r="B75" s="121" t="s">
        <v>485</v>
      </c>
      <c r="C75" s="122" t="s">
        <v>486</v>
      </c>
    </row>
    <row r="76" spans="1:3" ht="29.25" customHeight="1">
      <c r="A76" s="120">
        <v>75</v>
      </c>
      <c r="B76" s="121" t="s">
        <v>487</v>
      </c>
      <c r="C76" s="122" t="s">
        <v>488</v>
      </c>
    </row>
    <row r="77" spans="1:3" ht="29.25" customHeight="1">
      <c r="A77" s="120">
        <v>76</v>
      </c>
      <c r="B77" s="121" t="s">
        <v>489</v>
      </c>
      <c r="C77" s="122" t="s">
        <v>490</v>
      </c>
    </row>
    <row r="78" spans="1:3" ht="29.25" customHeight="1">
      <c r="A78" s="120">
        <v>77</v>
      </c>
      <c r="B78" s="121" t="s">
        <v>491</v>
      </c>
      <c r="C78" s="122" t="s">
        <v>492</v>
      </c>
    </row>
    <row r="79" spans="1:3" ht="29.25" customHeight="1">
      <c r="A79" s="120">
        <v>78</v>
      </c>
      <c r="B79" s="121" t="s">
        <v>493</v>
      </c>
      <c r="C79" s="122" t="s">
        <v>494</v>
      </c>
    </row>
    <row r="80" spans="1:3" ht="29.25" customHeight="1">
      <c r="A80" s="120">
        <v>79</v>
      </c>
      <c r="B80" s="121" t="s">
        <v>495</v>
      </c>
      <c r="C80" s="122" t="s">
        <v>496</v>
      </c>
    </row>
    <row r="81" spans="1:3" ht="29.25" customHeight="1">
      <c r="A81" s="120">
        <v>80</v>
      </c>
      <c r="B81" s="121" t="s">
        <v>497</v>
      </c>
      <c r="C81" s="122" t="s">
        <v>498</v>
      </c>
    </row>
    <row r="82" spans="1:3" ht="29.25" customHeight="1">
      <c r="A82" s="120">
        <v>81</v>
      </c>
      <c r="B82" s="121" t="s">
        <v>499</v>
      </c>
      <c r="C82" s="122" t="s">
        <v>500</v>
      </c>
    </row>
    <row r="83" spans="1:3" ht="29.25" customHeight="1">
      <c r="A83" s="120">
        <v>82</v>
      </c>
      <c r="B83" s="121" t="s">
        <v>501</v>
      </c>
      <c r="C83" s="122" t="s">
        <v>502</v>
      </c>
    </row>
    <row r="84" spans="1:3" ht="29.25" customHeight="1">
      <c r="A84" s="120">
        <v>83</v>
      </c>
      <c r="B84" s="121" t="s">
        <v>503</v>
      </c>
      <c r="C84" s="122" t="s">
        <v>504</v>
      </c>
    </row>
    <row r="85" spans="1:3" ht="29.25" customHeight="1">
      <c r="A85" s="120">
        <v>84</v>
      </c>
      <c r="B85" s="121" t="s">
        <v>505</v>
      </c>
      <c r="C85" s="122" t="s">
        <v>506</v>
      </c>
    </row>
    <row r="86" spans="1:3" ht="29.25" customHeight="1">
      <c r="A86" s="120">
        <v>85</v>
      </c>
      <c r="B86" s="121" t="s">
        <v>507</v>
      </c>
      <c r="C86" s="122" t="s">
        <v>508</v>
      </c>
    </row>
    <row r="87" spans="1:3" ht="29.25" customHeight="1">
      <c r="A87" s="120">
        <v>86</v>
      </c>
      <c r="B87" s="121" t="s">
        <v>509</v>
      </c>
      <c r="C87" s="122" t="s">
        <v>510</v>
      </c>
    </row>
    <row r="88" spans="1:3" ht="29.25" customHeight="1">
      <c r="A88" s="120">
        <v>87</v>
      </c>
      <c r="B88" s="121" t="s">
        <v>511</v>
      </c>
      <c r="C88" s="122" t="s">
        <v>512</v>
      </c>
    </row>
    <row r="89" spans="1:3" ht="29.25" customHeight="1">
      <c r="A89" s="120">
        <v>88</v>
      </c>
      <c r="B89" s="121" t="s">
        <v>513</v>
      </c>
      <c r="C89" s="122" t="s">
        <v>514</v>
      </c>
    </row>
    <row r="90" spans="1:3" ht="29.25" customHeight="1">
      <c r="A90" s="120">
        <v>89</v>
      </c>
      <c r="B90" s="121" t="s">
        <v>515</v>
      </c>
      <c r="C90" s="122" t="s">
        <v>516</v>
      </c>
    </row>
    <row r="91" spans="1:3" ht="29.25" customHeight="1">
      <c r="A91" s="120">
        <v>90</v>
      </c>
      <c r="B91" s="121" t="s">
        <v>517</v>
      </c>
      <c r="C91" s="122" t="s">
        <v>518</v>
      </c>
    </row>
    <row r="92" spans="1:3" ht="29.25" customHeight="1">
      <c r="A92" s="120">
        <v>91</v>
      </c>
      <c r="B92" s="121" t="s">
        <v>519</v>
      </c>
      <c r="C92" s="122" t="s">
        <v>520</v>
      </c>
    </row>
    <row r="93" spans="1:3" ht="29.25" customHeight="1">
      <c r="A93" s="120">
        <v>92</v>
      </c>
      <c r="B93" s="121" t="s">
        <v>521</v>
      </c>
      <c r="C93" s="122" t="s">
        <v>522</v>
      </c>
    </row>
    <row r="94" spans="1:3" ht="29.25" customHeight="1">
      <c r="A94" s="120">
        <v>93</v>
      </c>
      <c r="B94" s="121" t="s">
        <v>523</v>
      </c>
      <c r="C94" s="122" t="s">
        <v>524</v>
      </c>
    </row>
    <row r="95" spans="1:3" ht="29.25" customHeight="1">
      <c r="A95" s="120">
        <v>94</v>
      </c>
      <c r="B95" s="121" t="s">
        <v>525</v>
      </c>
      <c r="C95" s="122" t="s">
        <v>526</v>
      </c>
    </row>
    <row r="96" spans="1:3" ht="29.25" customHeight="1">
      <c r="A96" s="120">
        <v>95</v>
      </c>
      <c r="B96" s="121" t="s">
        <v>527</v>
      </c>
      <c r="C96" s="122" t="s">
        <v>528</v>
      </c>
    </row>
    <row r="97" spans="1:3" ht="29.25" customHeight="1">
      <c r="A97" s="120">
        <v>96</v>
      </c>
      <c r="B97" s="121" t="s">
        <v>529</v>
      </c>
      <c r="C97" s="122" t="s">
        <v>530</v>
      </c>
    </row>
    <row r="98" spans="1:3" ht="29.25" customHeight="1">
      <c r="A98" s="120">
        <v>97</v>
      </c>
      <c r="B98" s="121" t="s">
        <v>531</v>
      </c>
      <c r="C98" s="122" t="s">
        <v>532</v>
      </c>
    </row>
    <row r="99" spans="1:3" ht="29.25" customHeight="1">
      <c r="A99" s="120">
        <v>98</v>
      </c>
      <c r="B99" s="121" t="s">
        <v>533</v>
      </c>
      <c r="C99" s="122" t="s">
        <v>534</v>
      </c>
    </row>
    <row r="100" spans="1:3" ht="29.25" customHeight="1">
      <c r="A100" s="120">
        <v>99</v>
      </c>
      <c r="B100" s="121" t="s">
        <v>535</v>
      </c>
      <c r="C100" s="122" t="s">
        <v>536</v>
      </c>
    </row>
    <row r="101" spans="1:3" ht="29.25" customHeight="1">
      <c r="A101" s="120">
        <v>100</v>
      </c>
      <c r="B101" s="121" t="s">
        <v>537</v>
      </c>
      <c r="C101" s="122" t="s">
        <v>538</v>
      </c>
    </row>
    <row r="102" spans="1:3" ht="29.25" customHeight="1">
      <c r="A102" s="120">
        <v>101</v>
      </c>
      <c r="B102" s="121" t="s">
        <v>539</v>
      </c>
      <c r="C102" s="122" t="s">
        <v>540</v>
      </c>
    </row>
    <row r="103" spans="1:3" ht="29.25" customHeight="1">
      <c r="A103" s="120">
        <v>102</v>
      </c>
      <c r="B103" s="121" t="s">
        <v>541</v>
      </c>
      <c r="C103" s="122" t="s">
        <v>542</v>
      </c>
    </row>
    <row r="104" spans="1:3" ht="29.25" customHeight="1">
      <c r="A104" s="120">
        <v>103</v>
      </c>
      <c r="B104" s="121" t="s">
        <v>543</v>
      </c>
      <c r="C104" s="122" t="s">
        <v>544</v>
      </c>
    </row>
    <row r="105" spans="1:3" ht="29.25" customHeight="1">
      <c r="A105" s="120">
        <v>104</v>
      </c>
      <c r="B105" s="121" t="s">
        <v>545</v>
      </c>
      <c r="C105" s="122" t="s">
        <v>546</v>
      </c>
    </row>
    <row r="106" spans="1:3" ht="29.25" customHeight="1">
      <c r="A106" s="120">
        <v>105</v>
      </c>
      <c r="B106" s="121" t="s">
        <v>547</v>
      </c>
      <c r="C106" s="122" t="s">
        <v>548</v>
      </c>
    </row>
    <row r="107" spans="1:3" ht="29.25" customHeight="1">
      <c r="A107" s="120">
        <v>106</v>
      </c>
      <c r="B107" s="121" t="s">
        <v>549</v>
      </c>
      <c r="C107" s="122" t="s">
        <v>550</v>
      </c>
    </row>
    <row r="108" spans="1:3" ht="29.25" customHeight="1">
      <c r="A108" s="120">
        <v>107</v>
      </c>
      <c r="B108" s="121" t="s">
        <v>551</v>
      </c>
      <c r="C108" s="122" t="s">
        <v>552</v>
      </c>
    </row>
    <row r="109" spans="1:3" ht="29.25" customHeight="1">
      <c r="A109" s="120">
        <v>108</v>
      </c>
      <c r="B109" s="121" t="s">
        <v>553</v>
      </c>
      <c r="C109" s="122" t="s">
        <v>554</v>
      </c>
    </row>
    <row r="110" spans="1:3" ht="29.25" customHeight="1">
      <c r="A110" s="120">
        <v>109</v>
      </c>
      <c r="B110" s="121" t="s">
        <v>555</v>
      </c>
      <c r="C110" s="122" t="s">
        <v>556</v>
      </c>
    </row>
    <row r="111" spans="1:3" ht="16.5" customHeight="1">
      <c r="A111" s="120">
        <v>110</v>
      </c>
      <c r="B111" s="121" t="s">
        <v>557</v>
      </c>
      <c r="C111" s="122" t="s">
        <v>558</v>
      </c>
    </row>
    <row r="112" spans="1:3" ht="16.5" customHeight="1">
      <c r="A112" s="120">
        <v>111</v>
      </c>
      <c r="B112" s="121" t="s">
        <v>559</v>
      </c>
      <c r="C112" s="122" t="s">
        <v>560</v>
      </c>
    </row>
    <row r="113" spans="1:3 16351:16355" ht="16.5" customHeight="1">
      <c r="A113" s="120">
        <v>112</v>
      </c>
      <c r="B113" s="121" t="s">
        <v>561</v>
      </c>
      <c r="C113" s="122" t="s">
        <v>562</v>
      </c>
    </row>
    <row r="114" spans="1:3 16351:16355" ht="16.5" customHeight="1">
      <c r="A114" s="120">
        <v>113</v>
      </c>
      <c r="B114" s="121" t="s">
        <v>563</v>
      </c>
      <c r="C114" s="122" t="s">
        <v>564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565</v>
      </c>
      <c r="C115" s="122" t="s">
        <v>566</v>
      </c>
    </row>
    <row r="116" spans="1:3 16351:16355" ht="16.5" customHeight="1">
      <c r="A116" s="120">
        <v>115</v>
      </c>
      <c r="B116" s="121" t="s">
        <v>567</v>
      </c>
      <c r="C116" s="122" t="s">
        <v>568</v>
      </c>
    </row>
    <row r="117" spans="1:3 16351:16355" ht="16.5" customHeight="1">
      <c r="A117" s="120">
        <v>116</v>
      </c>
      <c r="B117" s="121" t="s">
        <v>569</v>
      </c>
      <c r="C117" s="122" t="s">
        <v>570</v>
      </c>
    </row>
    <row r="118" spans="1:3 16351:16355" ht="16.5" customHeight="1">
      <c r="A118" s="120">
        <v>117</v>
      </c>
      <c r="B118" s="121" t="s">
        <v>571</v>
      </c>
      <c r="C118" s="122" t="s">
        <v>572</v>
      </c>
    </row>
    <row r="119" spans="1:3 16351:16355" ht="16.5" customHeight="1">
      <c r="A119" s="120">
        <v>118</v>
      </c>
      <c r="B119" s="121" t="s">
        <v>573</v>
      </c>
      <c r="C119" s="122" t="s">
        <v>574</v>
      </c>
    </row>
    <row r="120" spans="1:3 16351:16355" ht="16.5" customHeight="1">
      <c r="A120" s="120">
        <v>119</v>
      </c>
      <c r="B120" s="121" t="s">
        <v>575</v>
      </c>
      <c r="C120" s="122" t="s">
        <v>576</v>
      </c>
    </row>
    <row r="121" spans="1:3 16351:16355" ht="16.5" customHeight="1">
      <c r="A121" s="120">
        <v>120</v>
      </c>
      <c r="B121" s="121" t="s">
        <v>577</v>
      </c>
      <c r="C121" s="122" t="s">
        <v>1023</v>
      </c>
    </row>
    <row r="122" spans="1:3 16351:16355" ht="16.5" customHeight="1">
      <c r="A122" s="120">
        <v>121</v>
      </c>
      <c r="B122" s="121" t="s">
        <v>578</v>
      </c>
      <c r="C122" s="122" t="s">
        <v>579</v>
      </c>
    </row>
    <row r="123" spans="1:3 16351:16355" ht="16.5" customHeight="1">
      <c r="A123" s="120">
        <v>122</v>
      </c>
      <c r="B123" s="121" t="s">
        <v>580</v>
      </c>
      <c r="C123" s="122" t="s">
        <v>581</v>
      </c>
    </row>
    <row r="124" spans="1:3 16351:16355" ht="16.5" customHeight="1">
      <c r="A124" s="120">
        <v>123</v>
      </c>
      <c r="B124" s="121" t="s">
        <v>582</v>
      </c>
      <c r="C124" s="122" t="s">
        <v>583</v>
      </c>
    </row>
    <row r="125" spans="1:3 16351:16355" ht="16.5" customHeight="1">
      <c r="A125" s="120">
        <v>124</v>
      </c>
      <c r="B125" s="121" t="s">
        <v>584</v>
      </c>
      <c r="C125" s="122" t="s">
        <v>585</v>
      </c>
    </row>
    <row r="126" spans="1:3 16351:16355" ht="16.5" customHeight="1">
      <c r="A126" s="120">
        <v>125</v>
      </c>
      <c r="B126" s="121" t="s">
        <v>586</v>
      </c>
      <c r="C126" s="122" t="s">
        <v>587</v>
      </c>
    </row>
    <row r="127" spans="1:3 16351:16355" ht="16.5" customHeight="1">
      <c r="A127" s="120">
        <v>126</v>
      </c>
      <c r="B127" s="121" t="s">
        <v>588</v>
      </c>
      <c r="C127" s="122" t="s">
        <v>589</v>
      </c>
    </row>
    <row r="128" spans="1:3 16351:16355" ht="16.5" customHeight="1">
      <c r="A128" s="120">
        <v>127</v>
      </c>
      <c r="B128" s="121" t="s">
        <v>590</v>
      </c>
      <c r="C128" s="122" t="s">
        <v>591</v>
      </c>
    </row>
    <row r="129" spans="1:3" ht="16.5" customHeight="1">
      <c r="A129" s="120">
        <v>128</v>
      </c>
      <c r="B129" s="121" t="s">
        <v>592</v>
      </c>
      <c r="C129" s="122" t="s">
        <v>593</v>
      </c>
    </row>
    <row r="130" spans="1:3" ht="16.5" customHeight="1">
      <c r="A130" s="120">
        <v>129</v>
      </c>
      <c r="B130" s="121" t="s">
        <v>594</v>
      </c>
      <c r="C130" s="122" t="s">
        <v>595</v>
      </c>
    </row>
    <row r="131" spans="1:3" ht="16.5" customHeight="1">
      <c r="A131" s="120">
        <v>130</v>
      </c>
      <c r="B131" s="121" t="s">
        <v>835</v>
      </c>
      <c r="C131" s="122" t="s">
        <v>596</v>
      </c>
    </row>
    <row r="132" spans="1:3" ht="16.5" customHeight="1">
      <c r="A132" s="120">
        <v>131</v>
      </c>
      <c r="B132" s="121" t="s">
        <v>597</v>
      </c>
      <c r="C132" s="122" t="s">
        <v>598</v>
      </c>
    </row>
    <row r="133" spans="1:3" ht="16.5" customHeight="1">
      <c r="A133" s="120">
        <v>132</v>
      </c>
      <c r="B133" s="121" t="s">
        <v>599</v>
      </c>
      <c r="C133" s="122" t="s">
        <v>600</v>
      </c>
    </row>
    <row r="134" spans="1:3" ht="16.5" customHeight="1">
      <c r="A134" s="120">
        <v>133</v>
      </c>
      <c r="B134" s="121" t="s">
        <v>601</v>
      </c>
      <c r="C134" s="122" t="s">
        <v>602</v>
      </c>
    </row>
    <row r="135" spans="1:3" ht="16.5" customHeight="1">
      <c r="A135" s="120">
        <v>134</v>
      </c>
      <c r="B135" s="121" t="s">
        <v>603</v>
      </c>
      <c r="C135" s="122" t="s">
        <v>604</v>
      </c>
    </row>
    <row r="136" spans="1:3" ht="16.5" customHeight="1">
      <c r="A136" s="120">
        <v>135</v>
      </c>
      <c r="B136" s="121" t="s">
        <v>605</v>
      </c>
      <c r="C136" s="122" t="s">
        <v>606</v>
      </c>
    </row>
    <row r="137" spans="1:3" ht="16.5" customHeight="1">
      <c r="A137" s="120">
        <v>136</v>
      </c>
      <c r="B137" s="121" t="s">
        <v>607</v>
      </c>
      <c r="C137" s="122" t="s">
        <v>608</v>
      </c>
    </row>
    <row r="138" spans="1:3" ht="16.5" customHeight="1">
      <c r="A138" s="120">
        <v>137</v>
      </c>
      <c r="B138" s="121" t="s">
        <v>609</v>
      </c>
      <c r="C138" s="122" t="s">
        <v>610</v>
      </c>
    </row>
    <row r="139" spans="1:3" ht="29.25" customHeight="1">
      <c r="A139" s="120">
        <v>138</v>
      </c>
      <c r="B139" s="121" t="s">
        <v>611</v>
      </c>
      <c r="C139" s="122" t="s">
        <v>612</v>
      </c>
    </row>
    <row r="140" spans="1:3" ht="29.25" customHeight="1">
      <c r="A140" s="120">
        <v>139</v>
      </c>
      <c r="B140" s="121" t="s">
        <v>613</v>
      </c>
      <c r="C140" s="122" t="s">
        <v>614</v>
      </c>
    </row>
    <row r="141" spans="1:3" ht="29.25" customHeight="1">
      <c r="A141" s="120">
        <v>140</v>
      </c>
      <c r="B141" s="121" t="s">
        <v>836</v>
      </c>
      <c r="C141" s="122" t="s">
        <v>615</v>
      </c>
    </row>
    <row r="142" spans="1:3" ht="29.25" customHeight="1">
      <c r="A142" s="120">
        <v>141</v>
      </c>
      <c r="B142" s="121" t="s">
        <v>616</v>
      </c>
      <c r="C142" s="122" t="s">
        <v>617</v>
      </c>
    </row>
    <row r="143" spans="1:3" ht="29.25" customHeight="1">
      <c r="A143" s="120">
        <v>142</v>
      </c>
      <c r="B143" s="121" t="s">
        <v>618</v>
      </c>
      <c r="C143" s="122" t="s">
        <v>619</v>
      </c>
    </row>
    <row r="144" spans="1:3" ht="29.25" customHeight="1">
      <c r="A144" s="120">
        <v>143</v>
      </c>
      <c r="B144" s="121" t="s">
        <v>620</v>
      </c>
      <c r="C144" s="122" t="s">
        <v>621</v>
      </c>
    </row>
    <row r="145" spans="1:3" ht="29.25" customHeight="1">
      <c r="A145" s="120">
        <v>144</v>
      </c>
      <c r="B145" s="121" t="s">
        <v>622</v>
      </c>
      <c r="C145" s="122" t="s">
        <v>623</v>
      </c>
    </row>
    <row r="146" spans="1:3" ht="29.25" customHeight="1">
      <c r="A146" s="120">
        <v>145</v>
      </c>
      <c r="B146" s="121" t="s">
        <v>837</v>
      </c>
      <c r="C146" s="122" t="s">
        <v>624</v>
      </c>
    </row>
    <row r="147" spans="1:3" ht="29.25" customHeight="1">
      <c r="A147" s="120">
        <v>146</v>
      </c>
      <c r="B147" s="121" t="s">
        <v>625</v>
      </c>
      <c r="C147" s="122" t="s">
        <v>626</v>
      </c>
    </row>
    <row r="148" spans="1:3" ht="29.25" customHeight="1">
      <c r="A148" s="120">
        <v>147</v>
      </c>
      <c r="B148" s="121" t="s">
        <v>627</v>
      </c>
      <c r="C148" s="122" t="s">
        <v>628</v>
      </c>
    </row>
    <row r="149" spans="1:3" ht="29.25" customHeight="1">
      <c r="A149" s="120">
        <v>148</v>
      </c>
      <c r="B149" s="121" t="s">
        <v>629</v>
      </c>
      <c r="C149" s="122" t="s">
        <v>630</v>
      </c>
    </row>
    <row r="150" spans="1:3" ht="29.25" customHeight="1">
      <c r="A150" s="120">
        <v>149</v>
      </c>
      <c r="B150" s="121" t="s">
        <v>631</v>
      </c>
      <c r="C150" s="122" t="s">
        <v>632</v>
      </c>
    </row>
    <row r="151" spans="1:3" ht="29.25" customHeight="1">
      <c r="A151" s="120">
        <v>150</v>
      </c>
      <c r="B151" s="121" t="s">
        <v>633</v>
      </c>
      <c r="C151" s="122" t="s">
        <v>634</v>
      </c>
    </row>
    <row r="152" spans="1:3" ht="29.25" customHeight="1">
      <c r="A152" s="120">
        <v>151</v>
      </c>
      <c r="B152" s="121" t="s">
        <v>635</v>
      </c>
      <c r="C152" s="122" t="s">
        <v>636</v>
      </c>
    </row>
    <row r="153" spans="1:3" ht="29.25" customHeight="1">
      <c r="A153" s="120">
        <v>152</v>
      </c>
      <c r="B153" s="121" t="s">
        <v>637</v>
      </c>
      <c r="C153" s="122" t="s">
        <v>638</v>
      </c>
    </row>
    <row r="154" spans="1:3" ht="29.25" customHeight="1">
      <c r="A154" s="120">
        <v>153</v>
      </c>
      <c r="B154" s="121" t="s">
        <v>639</v>
      </c>
      <c r="C154" s="122" t="s">
        <v>640</v>
      </c>
    </row>
    <row r="155" spans="1:3" ht="29.25" customHeight="1">
      <c r="A155" s="120">
        <v>154</v>
      </c>
      <c r="B155" s="121" t="s">
        <v>641</v>
      </c>
      <c r="C155" s="122" t="s">
        <v>642</v>
      </c>
    </row>
    <row r="156" spans="1:3" ht="29.25" customHeight="1">
      <c r="A156" s="120">
        <v>155</v>
      </c>
      <c r="B156" s="121" t="s">
        <v>643</v>
      </c>
      <c r="C156" s="122" t="s">
        <v>644</v>
      </c>
    </row>
    <row r="157" spans="1:3" ht="29.25" customHeight="1">
      <c r="A157" s="120">
        <v>156</v>
      </c>
      <c r="B157" s="121" t="s">
        <v>645</v>
      </c>
      <c r="C157" s="122" t="s">
        <v>646</v>
      </c>
    </row>
    <row r="158" spans="1:3" ht="29.25" customHeight="1">
      <c r="A158" s="120">
        <v>157</v>
      </c>
      <c r="B158" s="121" t="s">
        <v>647</v>
      </c>
      <c r="C158" s="122" t="s">
        <v>648</v>
      </c>
    </row>
    <row r="159" spans="1:3" ht="29.25" customHeight="1">
      <c r="A159" s="120">
        <v>158</v>
      </c>
      <c r="B159" s="121" t="s">
        <v>649</v>
      </c>
      <c r="C159" s="122" t="s">
        <v>650</v>
      </c>
    </row>
    <row r="160" spans="1:3" ht="29.25" customHeight="1">
      <c r="A160" s="120">
        <v>159</v>
      </c>
      <c r="B160" s="121" t="s">
        <v>838</v>
      </c>
      <c r="C160" s="122" t="s">
        <v>651</v>
      </c>
    </row>
    <row r="161" spans="1:3" ht="29.25" customHeight="1">
      <c r="A161" s="120">
        <v>160</v>
      </c>
      <c r="B161" s="121" t="s">
        <v>652</v>
      </c>
      <c r="C161" s="122" t="s">
        <v>653</v>
      </c>
    </row>
    <row r="162" spans="1:3" ht="29.25" customHeight="1">
      <c r="A162" s="120">
        <v>161</v>
      </c>
      <c r="B162" s="121" t="s">
        <v>654</v>
      </c>
      <c r="C162" s="122" t="s">
        <v>655</v>
      </c>
    </row>
    <row r="163" spans="1:3" ht="29.25" customHeight="1">
      <c r="A163" s="120">
        <v>162</v>
      </c>
      <c r="B163" s="121" t="s">
        <v>656</v>
      </c>
      <c r="C163" s="122" t="s">
        <v>657</v>
      </c>
    </row>
    <row r="164" spans="1:3" ht="29.25" customHeight="1">
      <c r="A164" s="120">
        <v>163</v>
      </c>
      <c r="B164" s="121" t="s">
        <v>658</v>
      </c>
      <c r="C164" s="122" t="s">
        <v>659</v>
      </c>
    </row>
    <row r="165" spans="1:3" ht="29.25" customHeight="1">
      <c r="A165" s="120">
        <v>164</v>
      </c>
      <c r="B165" s="121" t="s">
        <v>660</v>
      </c>
      <c r="C165" s="122" t="s">
        <v>661</v>
      </c>
    </row>
    <row r="166" spans="1:3" ht="29.25" customHeight="1">
      <c r="A166" s="120">
        <v>165</v>
      </c>
      <c r="B166" s="121" t="s">
        <v>839</v>
      </c>
      <c r="C166" s="122" t="s">
        <v>662</v>
      </c>
    </row>
    <row r="167" spans="1:3" ht="29.25" customHeight="1">
      <c r="A167" s="120">
        <v>166</v>
      </c>
      <c r="B167" s="121" t="s">
        <v>663</v>
      </c>
      <c r="C167" s="122" t="s">
        <v>664</v>
      </c>
    </row>
    <row r="168" spans="1:3" ht="29.25" customHeight="1">
      <c r="A168" s="120">
        <v>167</v>
      </c>
      <c r="B168" s="121" t="s">
        <v>665</v>
      </c>
      <c r="C168" s="122" t="s">
        <v>666</v>
      </c>
    </row>
    <row r="169" spans="1:3" ht="29.25" customHeight="1">
      <c r="A169" s="120">
        <v>168</v>
      </c>
      <c r="B169" s="121" t="s">
        <v>667</v>
      </c>
      <c r="C169" s="122" t="s">
        <v>668</v>
      </c>
    </row>
    <row r="170" spans="1:3" ht="29.25" customHeight="1">
      <c r="A170" s="120">
        <v>169</v>
      </c>
      <c r="B170" s="121" t="s">
        <v>669</v>
      </c>
      <c r="C170" s="122" t="s">
        <v>670</v>
      </c>
    </row>
    <row r="171" spans="1:3" ht="29.25" customHeight="1">
      <c r="A171" s="120">
        <v>170</v>
      </c>
      <c r="B171" s="121" t="s">
        <v>671</v>
      </c>
      <c r="C171" s="122" t="s">
        <v>672</v>
      </c>
    </row>
    <row r="172" spans="1:3" ht="29.25" customHeight="1">
      <c r="A172" s="120">
        <v>171</v>
      </c>
      <c r="B172" s="121" t="s">
        <v>840</v>
      </c>
      <c r="C172" s="122" t="s">
        <v>673</v>
      </c>
    </row>
    <row r="173" spans="1:3" ht="29.25" customHeight="1">
      <c r="A173" s="120">
        <v>172</v>
      </c>
      <c r="B173" s="121" t="s">
        <v>674</v>
      </c>
      <c r="C173" s="122" t="s">
        <v>675</v>
      </c>
    </row>
    <row r="174" spans="1:3" ht="29.25" customHeight="1">
      <c r="A174" s="120">
        <v>173</v>
      </c>
      <c r="B174" s="121" t="s">
        <v>676</v>
      </c>
      <c r="C174" s="122" t="s">
        <v>677</v>
      </c>
    </row>
    <row r="175" spans="1:3" ht="29.25" customHeight="1">
      <c r="A175" s="120">
        <v>174</v>
      </c>
      <c r="B175" s="121" t="s">
        <v>678</v>
      </c>
      <c r="C175" s="122" t="s">
        <v>679</v>
      </c>
    </row>
    <row r="176" spans="1:3" ht="16.5" customHeight="1">
      <c r="A176" s="120">
        <v>175</v>
      </c>
      <c r="B176" s="121" t="s">
        <v>680</v>
      </c>
      <c r="C176" s="122" t="s">
        <v>681</v>
      </c>
    </row>
    <row r="177" spans="1:3 16271:16355" ht="16.5" customHeight="1">
      <c r="A177" s="120">
        <v>176</v>
      </c>
      <c r="B177" s="121" t="s">
        <v>682</v>
      </c>
      <c r="C177" s="122" t="s">
        <v>683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684</v>
      </c>
      <c r="C178" s="122" t="s">
        <v>685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686</v>
      </c>
      <c r="C179" s="122" t="s">
        <v>687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688</v>
      </c>
      <c r="C180" s="122" t="s">
        <v>689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690</v>
      </c>
      <c r="C181" s="122" t="s">
        <v>691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692</v>
      </c>
      <c r="C182" s="122" t="s">
        <v>693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694</v>
      </c>
      <c r="C183" s="122" t="s">
        <v>695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696</v>
      </c>
      <c r="C184" s="122" t="s">
        <v>697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698</v>
      </c>
      <c r="C185" s="122" t="s">
        <v>699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700</v>
      </c>
      <c r="C186" s="122" t="s">
        <v>701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702</v>
      </c>
      <c r="C187" s="122" t="s">
        <v>703</v>
      </c>
    </row>
    <row r="188" spans="1:3 16271:16355" ht="16.5" customHeight="1">
      <c r="A188" s="120">
        <v>187</v>
      </c>
      <c r="B188" s="121" t="s">
        <v>704</v>
      </c>
      <c r="C188" s="122" t="s">
        <v>705</v>
      </c>
    </row>
    <row r="189" spans="1:3 16271:16355" ht="16.5" customHeight="1">
      <c r="A189" s="120">
        <v>188</v>
      </c>
      <c r="B189" s="121" t="s">
        <v>706</v>
      </c>
      <c r="C189" s="122" t="s">
        <v>707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708</v>
      </c>
      <c r="C190" s="122" t="s">
        <v>709</v>
      </c>
    </row>
    <row r="191" spans="1:3 16271:16355" ht="16.5" customHeight="1">
      <c r="A191" s="120">
        <v>190</v>
      </c>
      <c r="B191" s="121" t="s">
        <v>710</v>
      </c>
      <c r="C191" s="122" t="s">
        <v>711</v>
      </c>
    </row>
    <row r="192" spans="1:3 16271:16355" ht="16.5" customHeight="1">
      <c r="A192" s="120">
        <v>191</v>
      </c>
      <c r="B192" s="121" t="s">
        <v>712</v>
      </c>
      <c r="C192" s="122" t="s">
        <v>713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714</v>
      </c>
      <c r="C193" s="122" t="s">
        <v>715</v>
      </c>
    </row>
    <row r="194" spans="1:3 16321:16354" ht="16.5" customHeight="1">
      <c r="A194" s="120">
        <v>193</v>
      </c>
      <c r="B194" s="121" t="s">
        <v>716</v>
      </c>
      <c r="C194" s="122" t="s">
        <v>717</v>
      </c>
    </row>
    <row r="195" spans="1:3 16321:16354" ht="16.5" customHeight="1">
      <c r="A195" s="120">
        <v>194</v>
      </c>
      <c r="B195" s="121" t="s">
        <v>718</v>
      </c>
      <c r="C195" s="122" t="s">
        <v>719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720</v>
      </c>
      <c r="C196" s="122" t="s">
        <v>721</v>
      </c>
    </row>
    <row r="197" spans="1:3 16321:16354" ht="29.25" customHeight="1">
      <c r="A197" s="120">
        <v>196</v>
      </c>
      <c r="B197" s="121" t="s">
        <v>722</v>
      </c>
      <c r="C197" s="122" t="s">
        <v>723</v>
      </c>
    </row>
    <row r="198" spans="1:3 16321:16354" ht="29.25" customHeight="1">
      <c r="A198" s="120">
        <v>197</v>
      </c>
      <c r="B198" s="121" t="s">
        <v>724</v>
      </c>
      <c r="C198" s="122" t="s">
        <v>725</v>
      </c>
    </row>
    <row r="199" spans="1:3 16321:16354" ht="29.25" customHeight="1">
      <c r="A199" s="120">
        <v>198</v>
      </c>
      <c r="B199" s="121" t="s">
        <v>726</v>
      </c>
      <c r="C199" s="122" t="s">
        <v>727</v>
      </c>
    </row>
    <row r="200" spans="1:3 16321:16354" ht="29.25" customHeight="1">
      <c r="A200" s="120">
        <v>199</v>
      </c>
      <c r="B200" s="121" t="s">
        <v>728</v>
      </c>
      <c r="C200" s="122" t="s">
        <v>729</v>
      </c>
    </row>
    <row r="201" spans="1:3 16321:16354" ht="29.25" customHeight="1">
      <c r="A201" s="120">
        <v>200</v>
      </c>
      <c r="B201" s="121" t="s">
        <v>730</v>
      </c>
      <c r="C201" s="122" t="s">
        <v>731</v>
      </c>
    </row>
    <row r="202" spans="1:3 16321:16354" ht="29.25" customHeight="1">
      <c r="A202" s="120">
        <v>201</v>
      </c>
      <c r="B202" s="121" t="s">
        <v>732</v>
      </c>
      <c r="C202" s="122" t="s">
        <v>733</v>
      </c>
    </row>
    <row r="203" spans="1:3 16321:16354" ht="29.25" customHeight="1">
      <c r="A203" s="120">
        <v>202</v>
      </c>
      <c r="B203" s="121" t="s">
        <v>734</v>
      </c>
      <c r="C203" s="122" t="s">
        <v>735</v>
      </c>
    </row>
    <row r="204" spans="1:3 16321:16354" ht="29.25" customHeight="1">
      <c r="A204" s="120">
        <v>203</v>
      </c>
      <c r="B204" s="121" t="s">
        <v>736</v>
      </c>
      <c r="C204" s="122" t="s">
        <v>737</v>
      </c>
    </row>
    <row r="205" spans="1:3 16321:16354" ht="29.25" customHeight="1">
      <c r="A205" s="120">
        <v>204</v>
      </c>
      <c r="B205" s="121" t="s">
        <v>738</v>
      </c>
      <c r="C205" s="122" t="s">
        <v>739</v>
      </c>
    </row>
    <row r="206" spans="1:3 16321:16354" ht="29.25" customHeight="1">
      <c r="A206" s="120">
        <v>205</v>
      </c>
      <c r="B206" s="121" t="s">
        <v>740</v>
      </c>
      <c r="C206" s="122" t="s">
        <v>741</v>
      </c>
    </row>
    <row r="207" spans="1:3 16321:16354" ht="29.25" customHeight="1">
      <c r="A207" s="120">
        <v>206</v>
      </c>
      <c r="B207" s="121" t="s">
        <v>742</v>
      </c>
      <c r="C207" s="122" t="s">
        <v>743</v>
      </c>
    </row>
    <row r="208" spans="1:3 16321:16354" ht="29.25" customHeight="1">
      <c r="A208" s="120">
        <v>207</v>
      </c>
      <c r="B208" s="121" t="s">
        <v>744</v>
      </c>
      <c r="C208" s="122" t="s">
        <v>745</v>
      </c>
    </row>
    <row r="209" spans="1:3" ht="29.25" customHeight="1">
      <c r="A209" s="120">
        <v>208</v>
      </c>
      <c r="B209" s="121" t="s">
        <v>746</v>
      </c>
      <c r="C209" s="122" t="s">
        <v>747</v>
      </c>
    </row>
    <row r="210" spans="1:3" ht="29.25" customHeight="1">
      <c r="A210" s="120">
        <v>209</v>
      </c>
      <c r="B210" s="121" t="s">
        <v>748</v>
      </c>
      <c r="C210" s="122" t="s">
        <v>749</v>
      </c>
    </row>
    <row r="211" spans="1:3" ht="29.25" customHeight="1">
      <c r="A211" s="120">
        <v>210</v>
      </c>
      <c r="B211" s="121" t="s">
        <v>841</v>
      </c>
      <c r="C211" s="122" t="s">
        <v>750</v>
      </c>
    </row>
    <row r="212" spans="1:3" ht="29.25" customHeight="1">
      <c r="A212" s="120">
        <v>211</v>
      </c>
      <c r="B212" s="121" t="s">
        <v>844</v>
      </c>
      <c r="C212" s="122" t="s">
        <v>751</v>
      </c>
    </row>
    <row r="213" spans="1:3" ht="29.25" customHeight="1">
      <c r="A213" s="120">
        <v>212</v>
      </c>
      <c r="B213" s="121" t="s">
        <v>752</v>
      </c>
      <c r="C213" s="122" t="s">
        <v>753</v>
      </c>
    </row>
    <row r="214" spans="1:3" ht="29.25" customHeight="1">
      <c r="A214" s="120">
        <v>213</v>
      </c>
      <c r="B214" s="121" t="s">
        <v>842</v>
      </c>
      <c r="C214" s="122" t="s">
        <v>754</v>
      </c>
    </row>
    <row r="215" spans="1:3" ht="29.25" customHeight="1">
      <c r="A215" s="120">
        <v>214</v>
      </c>
      <c r="B215" s="121" t="s">
        <v>755</v>
      </c>
      <c r="C215" s="122" t="s">
        <v>756</v>
      </c>
    </row>
    <row r="216" spans="1:3" ht="29.25" customHeight="1">
      <c r="A216" s="120">
        <v>215</v>
      </c>
      <c r="B216" s="121" t="s">
        <v>757</v>
      </c>
      <c r="C216" s="122" t="s">
        <v>758</v>
      </c>
    </row>
    <row r="217" spans="1:3" ht="29.25" customHeight="1">
      <c r="A217" s="120">
        <v>216</v>
      </c>
      <c r="B217" s="121" t="s">
        <v>759</v>
      </c>
      <c r="C217" s="122" t="s">
        <v>760</v>
      </c>
    </row>
    <row r="218" spans="1:3" ht="29.25" customHeight="1">
      <c r="A218" s="120">
        <v>217</v>
      </c>
      <c r="B218" s="121" t="s">
        <v>761</v>
      </c>
      <c r="C218" s="122" t="s">
        <v>762</v>
      </c>
    </row>
    <row r="219" spans="1:3" ht="16.5" customHeight="1">
      <c r="A219" s="120">
        <v>218</v>
      </c>
      <c r="B219" s="121" t="s">
        <v>763</v>
      </c>
      <c r="C219" s="122" t="s">
        <v>1024</v>
      </c>
    </row>
    <row r="220" spans="1:3" ht="29.25" customHeight="1">
      <c r="A220" s="120">
        <v>219</v>
      </c>
      <c r="B220" s="121" t="s">
        <v>765</v>
      </c>
      <c r="C220" s="122" t="s">
        <v>766</v>
      </c>
    </row>
    <row r="221" spans="1:3" ht="29.25" customHeight="1">
      <c r="A221" s="120">
        <v>220</v>
      </c>
      <c r="B221" s="121" t="s">
        <v>767</v>
      </c>
      <c r="C221" s="122" t="s">
        <v>768</v>
      </c>
    </row>
    <row r="222" spans="1:3" ht="29.25" customHeight="1">
      <c r="A222" s="120">
        <v>221</v>
      </c>
      <c r="B222" s="121" t="s">
        <v>845</v>
      </c>
      <c r="C222" s="122" t="s">
        <v>769</v>
      </c>
    </row>
    <row r="223" spans="1:3" ht="29.25" customHeight="1">
      <c r="A223" s="120">
        <v>222</v>
      </c>
      <c r="B223" s="121" t="s">
        <v>770</v>
      </c>
      <c r="C223" s="122" t="s">
        <v>771</v>
      </c>
    </row>
    <row r="224" spans="1:3" ht="42.75" customHeight="1">
      <c r="A224" s="120">
        <v>223</v>
      </c>
      <c r="B224" s="121" t="s">
        <v>772</v>
      </c>
      <c r="C224" s="122" t="s">
        <v>773</v>
      </c>
    </row>
    <row r="225" spans="1:3" ht="16.5" customHeight="1">
      <c r="A225" s="120">
        <v>224</v>
      </c>
      <c r="B225" s="121" t="s">
        <v>774</v>
      </c>
      <c r="C225" s="122" t="s">
        <v>1025</v>
      </c>
    </row>
    <row r="226" spans="1:3" ht="16.5" customHeight="1">
      <c r="A226" s="120">
        <v>225</v>
      </c>
      <c r="B226" s="121" t="s">
        <v>776</v>
      </c>
      <c r="C226" s="122" t="s">
        <v>1026</v>
      </c>
    </row>
    <row r="227" spans="1:3" ht="29.25" customHeight="1">
      <c r="A227" s="120">
        <v>226</v>
      </c>
      <c r="B227" s="121" t="s">
        <v>778</v>
      </c>
      <c r="C227" s="122" t="s">
        <v>779</v>
      </c>
    </row>
    <row r="228" spans="1:3" ht="29.25" customHeight="1">
      <c r="A228" s="120">
        <v>227</v>
      </c>
      <c r="B228" s="121" t="s">
        <v>780</v>
      </c>
      <c r="C228" s="122" t="s">
        <v>781</v>
      </c>
    </row>
    <row r="229" spans="1:3" ht="29.25" customHeight="1">
      <c r="A229" s="120">
        <v>228</v>
      </c>
      <c r="B229" s="121" t="s">
        <v>846</v>
      </c>
      <c r="C229" s="122" t="s">
        <v>782</v>
      </c>
    </row>
    <row r="230" spans="1:3" ht="29.25" customHeight="1">
      <c r="A230" s="120">
        <v>229</v>
      </c>
      <c r="B230" s="121" t="s">
        <v>783</v>
      </c>
      <c r="C230" s="122" t="s">
        <v>784</v>
      </c>
    </row>
    <row r="231" spans="1:3" ht="29.25" customHeight="1">
      <c r="A231" s="120">
        <v>230</v>
      </c>
      <c r="B231" s="121" t="s">
        <v>785</v>
      </c>
      <c r="C231" s="122" t="s">
        <v>786</v>
      </c>
    </row>
    <row r="232" spans="1:3" ht="29.25" customHeight="1">
      <c r="A232" s="120">
        <v>231</v>
      </c>
      <c r="B232" s="121" t="s">
        <v>787</v>
      </c>
      <c r="C232" s="122" t="s">
        <v>788</v>
      </c>
    </row>
    <row r="233" spans="1:3" ht="29.25" customHeight="1">
      <c r="A233" s="120">
        <v>232</v>
      </c>
      <c r="B233" s="121" t="s">
        <v>789</v>
      </c>
      <c r="C233" s="122" t="s">
        <v>790</v>
      </c>
    </row>
    <row r="234" spans="1:3" ht="29.25" customHeight="1">
      <c r="A234" s="120">
        <v>233</v>
      </c>
      <c r="B234" s="121" t="s">
        <v>791</v>
      </c>
      <c r="C234" s="122" t="s">
        <v>792</v>
      </c>
    </row>
    <row r="235" spans="1:3" ht="16.5" customHeight="1">
      <c r="A235" s="120">
        <v>234</v>
      </c>
      <c r="B235" s="121" t="s">
        <v>793</v>
      </c>
      <c r="C235" s="122" t="s">
        <v>1027</v>
      </c>
    </row>
    <row r="236" spans="1:3" ht="29.25" customHeight="1">
      <c r="A236" s="120">
        <v>235</v>
      </c>
      <c r="B236" s="121" t="s">
        <v>847</v>
      </c>
      <c r="C236" s="122" t="s">
        <v>795</v>
      </c>
    </row>
    <row r="237" spans="1:3" ht="16.5" customHeight="1">
      <c r="A237" s="120">
        <v>236</v>
      </c>
      <c r="B237" s="121" t="s">
        <v>796</v>
      </c>
      <c r="C237" s="122" t="s">
        <v>1028</v>
      </c>
    </row>
    <row r="238" spans="1:3" ht="16.5" customHeight="1">
      <c r="A238" s="120">
        <v>237</v>
      </c>
      <c r="B238" s="121" t="s">
        <v>798</v>
      </c>
      <c r="C238" s="122" t="s">
        <v>1029</v>
      </c>
    </row>
    <row r="239" spans="1:3" ht="29.25" customHeight="1">
      <c r="A239" s="120">
        <v>238</v>
      </c>
      <c r="B239" s="121" t="s">
        <v>800</v>
      </c>
      <c r="C239" s="122" t="s">
        <v>801</v>
      </c>
    </row>
    <row r="240" spans="1:3" ht="16.5" customHeight="1">
      <c r="A240" s="120">
        <v>239</v>
      </c>
      <c r="B240" s="121" t="s">
        <v>848</v>
      </c>
      <c r="C240" s="122" t="s">
        <v>1030</v>
      </c>
    </row>
    <row r="241" spans="1:3" ht="16.5" customHeight="1">
      <c r="A241" s="120">
        <v>240</v>
      </c>
      <c r="B241" s="121" t="s">
        <v>803</v>
      </c>
      <c r="C241" s="122" t="s">
        <v>1031</v>
      </c>
    </row>
    <row r="242" spans="1:3" ht="29.25" customHeight="1">
      <c r="A242" s="120">
        <v>241</v>
      </c>
      <c r="B242" s="121" t="s">
        <v>805</v>
      </c>
      <c r="C242" s="122" t="s">
        <v>806</v>
      </c>
    </row>
    <row r="243" spans="1:3" ht="16.5" customHeight="1">
      <c r="A243" s="120">
        <v>242</v>
      </c>
      <c r="B243" s="121" t="s">
        <v>807</v>
      </c>
      <c r="C243" s="122" t="s">
        <v>1032</v>
      </c>
    </row>
    <row r="244" spans="1:3" ht="29.25" customHeight="1">
      <c r="A244" s="120">
        <v>243</v>
      </c>
      <c r="B244" s="121" t="s">
        <v>809</v>
      </c>
      <c r="C244" s="122" t="s">
        <v>810</v>
      </c>
    </row>
    <row r="245" spans="1:3" ht="16.5" customHeight="1">
      <c r="A245" s="120">
        <v>244</v>
      </c>
      <c r="B245" s="121" t="s">
        <v>811</v>
      </c>
      <c r="C245" s="122" t="s">
        <v>812</v>
      </c>
    </row>
    <row r="246" spans="1:3" ht="16.5" customHeight="1">
      <c r="A246" s="120">
        <v>245</v>
      </c>
      <c r="B246" s="121" t="s">
        <v>815</v>
      </c>
      <c r="C246" s="122" t="s">
        <v>816</v>
      </c>
    </row>
    <row r="247" spans="1:3" ht="29.25" customHeight="1">
      <c r="A247" s="120">
        <v>246</v>
      </c>
      <c r="B247" s="121" t="s">
        <v>823</v>
      </c>
      <c r="C247" s="122" t="s">
        <v>824</v>
      </c>
    </row>
    <row r="248" spans="1:3" ht="29.25" customHeight="1">
      <c r="A248" s="120">
        <v>247</v>
      </c>
      <c r="B248" s="121" t="s">
        <v>819</v>
      </c>
      <c r="C248" s="122" t="s">
        <v>820</v>
      </c>
    </row>
    <row r="249" spans="1:3" ht="29.25" customHeight="1">
      <c r="A249" s="120">
        <v>248</v>
      </c>
      <c r="B249" s="121" t="s">
        <v>821</v>
      </c>
      <c r="C249" s="122" t="s">
        <v>822</v>
      </c>
    </row>
    <row r="250" spans="1:3" ht="29.25" customHeight="1">
      <c r="A250" s="120">
        <v>249</v>
      </c>
      <c r="B250" s="121" t="s">
        <v>825</v>
      </c>
      <c r="C250" s="122" t="s">
        <v>826</v>
      </c>
    </row>
    <row r="251" spans="1:3" ht="15.75" customHeight="1">
      <c r="A251" s="120">
        <v>250</v>
      </c>
      <c r="B251" s="121" t="s">
        <v>827</v>
      </c>
      <c r="C251" s="122" t="s">
        <v>828</v>
      </c>
    </row>
    <row r="252" spans="1:3" ht="31.5" customHeight="1">
      <c r="A252" s="120">
        <v>251</v>
      </c>
      <c r="B252" s="121" t="s">
        <v>817</v>
      </c>
      <c r="C252" s="122" t="s">
        <v>818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26" t="s">
        <v>314</v>
      </c>
      <c r="D2" s="226"/>
      <c r="E2" s="226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5"/>
      <c r="U2" s="6"/>
      <c r="V2" s="6"/>
    </row>
    <row r="3" spans="1:22" ht="15.75" customHeight="1" thickBot="1">
      <c r="A3" s="4"/>
      <c r="B3" s="4"/>
      <c r="C3" s="4"/>
      <c r="D3" s="226" t="s">
        <v>315</v>
      </c>
      <c r="E3" s="226"/>
      <c r="F3" s="228"/>
      <c r="G3" s="228"/>
      <c r="H3" s="228"/>
      <c r="I3" s="22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29" t="s">
        <v>330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7"/>
      <c r="T5" s="7"/>
      <c r="U5" s="7"/>
      <c r="V5" s="7"/>
    </row>
    <row r="6" spans="1:22" ht="3.75" customHeight="1"/>
    <row r="7" spans="1:22" ht="25.5" customHeight="1">
      <c r="A7" s="230" t="s">
        <v>0</v>
      </c>
      <c r="B7" s="230"/>
      <c r="C7" s="230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</row>
    <row r="8" spans="1:22" ht="17.25" customHeight="1">
      <c r="A8" s="230" t="s">
        <v>18</v>
      </c>
      <c r="B8" s="230"/>
      <c r="C8" s="230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</row>
    <row r="9" spans="1:22" ht="17.25" customHeight="1">
      <c r="A9" s="230" t="s">
        <v>19</v>
      </c>
      <c r="B9" s="230"/>
      <c r="C9" s="230"/>
      <c r="D9" s="235"/>
      <c r="E9" s="235"/>
      <c r="F9" s="235"/>
      <c r="G9" s="235"/>
      <c r="H9" s="23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30" t="s">
        <v>335</v>
      </c>
      <c r="B10" s="230"/>
      <c r="C10" s="230"/>
      <c r="D10" s="230"/>
      <c r="E10" s="230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32" t="s">
        <v>336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</row>
    <row r="13" spans="1:22" ht="24.75" customHeight="1">
      <c r="A13" s="236" t="s">
        <v>320</v>
      </c>
      <c r="B13" s="236"/>
      <c r="C13" s="236"/>
      <c r="D13" s="237" t="s">
        <v>321</v>
      </c>
      <c r="E13" s="237"/>
      <c r="F13" s="237" t="s">
        <v>316</v>
      </c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spans="1:22" ht="24.75" customHeight="1">
      <c r="A14" s="238" t="s">
        <v>322</v>
      </c>
      <c r="B14" s="238"/>
      <c r="C14" s="238"/>
      <c r="D14" s="239"/>
      <c r="E14" s="239"/>
      <c r="F14" s="240" t="str">
        <f>IF(D14="","",VLOOKUP(D14,A172:B175,2))</f>
        <v/>
      </c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</row>
    <row r="15" spans="1:22" ht="24.75" customHeight="1">
      <c r="A15" s="238" t="s">
        <v>323</v>
      </c>
      <c r="B15" s="241"/>
      <c r="C15" s="241"/>
      <c r="D15" s="242"/>
      <c r="E15" s="242"/>
      <c r="F15" s="240" t="str">
        <f>IF(C15="","",VLOOKUP(C15,#REF!,2))</f>
        <v/>
      </c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</row>
    <row r="16" spans="1:22" ht="24.75" customHeight="1">
      <c r="A16" s="238" t="s">
        <v>324</v>
      </c>
      <c r="B16" s="241"/>
      <c r="C16" s="241"/>
      <c r="D16" s="242"/>
      <c r="E16" s="242"/>
      <c r="F16" s="243" t="str">
        <f>IF(C16="","",IF(EXACT(C15,MID(C16,1,3)),VLOOKUP(C16,#REF!,2),"VERIFIQUE QUE LA SUBFUNCIÓN CORRESPONDA AL CATÁLOGO DE FUNCIONES"))</f>
        <v/>
      </c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</row>
    <row r="17" spans="1:34" ht="24.75" customHeight="1">
      <c r="A17" s="238" t="s">
        <v>325</v>
      </c>
      <c r="B17" s="241"/>
      <c r="C17" s="241"/>
      <c r="D17" s="242"/>
      <c r="E17" s="242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45" t="s">
        <v>326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</row>
    <row r="20" spans="1:34" ht="24.75" customHeight="1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</row>
    <row r="21" spans="1:34" ht="24.75" customHeight="1">
      <c r="A21" s="245" t="s">
        <v>334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</row>
    <row r="22" spans="1:34" ht="24.75" customHeight="1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</row>
    <row r="23" spans="1:34" ht="24.75" customHeight="1">
      <c r="A23" s="245" t="s">
        <v>329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</row>
    <row r="24" spans="1:34" s="3" customFormat="1" ht="25.5" customHeight="1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36" t="s">
        <v>20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05" t="s">
        <v>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48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15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3" t="s">
        <v>339</v>
      </c>
      <c r="B30" s="223"/>
      <c r="C30" s="223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6" t="s">
        <v>23</v>
      </c>
      <c r="B32" s="198"/>
      <c r="C32" s="215"/>
      <c r="D32" s="216"/>
      <c r="E32" s="216"/>
      <c r="F32" s="216"/>
      <c r="G32" s="217"/>
      <c r="H32" s="196" t="s">
        <v>24</v>
      </c>
      <c r="I32" s="197"/>
      <c r="J32" s="198"/>
      <c r="K32" s="218"/>
      <c r="L32" s="219"/>
      <c r="M32" s="219"/>
      <c r="N32" s="219"/>
      <c r="O32" s="219"/>
      <c r="P32" s="220"/>
      <c r="Q32" s="196" t="s">
        <v>338</v>
      </c>
      <c r="R32" s="198"/>
      <c r="S32" s="218"/>
      <c r="T32" s="219"/>
      <c r="U32" s="219"/>
      <c r="V32" s="219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09" t="s">
        <v>25</v>
      </c>
      <c r="B33" s="221"/>
      <c r="C33" s="195" t="s">
        <v>22</v>
      </c>
      <c r="D33" s="195" t="s">
        <v>3</v>
      </c>
      <c r="E33" s="195" t="s">
        <v>4</v>
      </c>
      <c r="F33" s="196" t="s">
        <v>328</v>
      </c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47"/>
      <c r="U33" s="207" t="s">
        <v>27</v>
      </c>
      <c r="V33" s="209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10"/>
      <c r="B34" s="222"/>
      <c r="C34" s="195"/>
      <c r="D34" s="195"/>
      <c r="E34" s="195"/>
      <c r="F34" s="213" t="s">
        <v>300</v>
      </c>
      <c r="G34" s="21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8"/>
      <c r="V34" s="210"/>
      <c r="W34" s="15"/>
    </row>
    <row r="35" spans="1:34" ht="25.5" customHeight="1">
      <c r="A35" s="183" t="s">
        <v>1</v>
      </c>
      <c r="B35" s="183"/>
      <c r="C35" s="36"/>
      <c r="D35" s="37"/>
      <c r="E35" s="37"/>
      <c r="F35" s="195" t="s">
        <v>308</v>
      </c>
      <c r="G35" s="19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02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3" t="s">
        <v>2</v>
      </c>
      <c r="B36" s="183"/>
      <c r="C36" s="36"/>
      <c r="D36" s="37"/>
      <c r="E36" s="37"/>
      <c r="F36" s="195" t="s">
        <v>309</v>
      </c>
      <c r="G36" s="19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03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09" t="s">
        <v>25</v>
      </c>
      <c r="B38" s="221"/>
      <c r="C38" s="195" t="s">
        <v>22</v>
      </c>
      <c r="D38" s="195" t="s">
        <v>3</v>
      </c>
      <c r="E38" s="195" t="s">
        <v>4</v>
      </c>
      <c r="F38" s="196" t="s">
        <v>327</v>
      </c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48"/>
      <c r="U38" s="207" t="s">
        <v>27</v>
      </c>
      <c r="V38" s="209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10"/>
      <c r="B39" s="222"/>
      <c r="C39" s="195"/>
      <c r="D39" s="195"/>
      <c r="E39" s="195"/>
      <c r="F39" s="211" t="s">
        <v>298</v>
      </c>
      <c r="G39" s="21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8"/>
      <c r="V39" s="210"/>
      <c r="W39" s="15"/>
    </row>
    <row r="40" spans="1:34" ht="29.25" customHeight="1">
      <c r="A40" s="183" t="s">
        <v>1</v>
      </c>
      <c r="B40" s="183"/>
      <c r="C40" s="34"/>
      <c r="D40" s="35"/>
      <c r="E40" s="35"/>
      <c r="F40" s="200" t="s">
        <v>310</v>
      </c>
      <c r="G40" s="20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02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3" t="s">
        <v>2</v>
      </c>
      <c r="B41" s="183"/>
      <c r="C41" s="36"/>
      <c r="D41" s="37"/>
      <c r="E41" s="37"/>
      <c r="F41" s="204" t="s">
        <v>311</v>
      </c>
      <c r="G41" s="204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03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05" t="s">
        <v>6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48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3" t="s">
        <v>340</v>
      </c>
      <c r="B46" s="223"/>
      <c r="C46" s="223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6" t="s">
        <v>23</v>
      </c>
      <c r="B48" s="198"/>
      <c r="C48" s="215"/>
      <c r="D48" s="216"/>
      <c r="E48" s="216"/>
      <c r="F48" s="216"/>
      <c r="G48" s="217"/>
      <c r="H48" s="196" t="s">
        <v>24</v>
      </c>
      <c r="I48" s="197"/>
      <c r="J48" s="198"/>
      <c r="K48" s="218"/>
      <c r="L48" s="219"/>
      <c r="M48" s="219"/>
      <c r="N48" s="219"/>
      <c r="O48" s="219"/>
      <c r="P48" s="220"/>
      <c r="Q48" s="196" t="s">
        <v>338</v>
      </c>
      <c r="R48" s="198"/>
      <c r="S48" s="218"/>
      <c r="T48" s="219"/>
      <c r="U48" s="219"/>
      <c r="V48" s="219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09" t="s">
        <v>25</v>
      </c>
      <c r="B49" s="221"/>
      <c r="C49" s="195" t="s">
        <v>22</v>
      </c>
      <c r="D49" s="195" t="s">
        <v>3</v>
      </c>
      <c r="E49" s="195" t="s">
        <v>4</v>
      </c>
      <c r="F49" s="196" t="s">
        <v>328</v>
      </c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8"/>
      <c r="T49" s="47"/>
      <c r="U49" s="207" t="s">
        <v>27</v>
      </c>
      <c r="V49" s="209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10"/>
      <c r="B50" s="222"/>
      <c r="C50" s="195"/>
      <c r="D50" s="195"/>
      <c r="E50" s="195"/>
      <c r="F50" s="213" t="s">
        <v>300</v>
      </c>
      <c r="G50" s="21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8"/>
      <c r="V50" s="210"/>
      <c r="W50" s="15"/>
    </row>
    <row r="51" spans="1:34" ht="25.5" customHeight="1">
      <c r="A51" s="183" t="s">
        <v>1</v>
      </c>
      <c r="B51" s="183"/>
      <c r="C51" s="36"/>
      <c r="D51" s="37"/>
      <c r="E51" s="37"/>
      <c r="F51" s="195" t="s">
        <v>308</v>
      </c>
      <c r="G51" s="19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02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3" t="s">
        <v>2</v>
      </c>
      <c r="B52" s="183"/>
      <c r="C52" s="36"/>
      <c r="D52" s="37"/>
      <c r="E52" s="37"/>
      <c r="F52" s="195" t="s">
        <v>309</v>
      </c>
      <c r="G52" s="19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03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09" t="s">
        <v>25</v>
      </c>
      <c r="B54" s="221"/>
      <c r="C54" s="195" t="s">
        <v>22</v>
      </c>
      <c r="D54" s="195" t="s">
        <v>3</v>
      </c>
      <c r="E54" s="195" t="s">
        <v>4</v>
      </c>
      <c r="F54" s="196" t="s">
        <v>327</v>
      </c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8"/>
      <c r="T54" s="48"/>
      <c r="U54" s="207" t="s">
        <v>27</v>
      </c>
      <c r="V54" s="209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10"/>
      <c r="B55" s="222"/>
      <c r="C55" s="195"/>
      <c r="D55" s="195"/>
      <c r="E55" s="195"/>
      <c r="F55" s="211" t="s">
        <v>298</v>
      </c>
      <c r="G55" s="21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8"/>
      <c r="V55" s="210"/>
      <c r="W55" s="15"/>
    </row>
    <row r="56" spans="1:34" ht="29.25" customHeight="1">
      <c r="A56" s="183" t="s">
        <v>1</v>
      </c>
      <c r="B56" s="183"/>
      <c r="C56" s="34"/>
      <c r="D56" s="35"/>
      <c r="E56" s="35"/>
      <c r="F56" s="200" t="s">
        <v>310</v>
      </c>
      <c r="G56" s="20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02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3" t="s">
        <v>2</v>
      </c>
      <c r="B57" s="183"/>
      <c r="C57" s="36"/>
      <c r="D57" s="37"/>
      <c r="E57" s="37"/>
      <c r="F57" s="204" t="s">
        <v>311</v>
      </c>
      <c r="G57" s="204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03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3" t="s">
        <v>21</v>
      </c>
      <c r="B59" s="223"/>
      <c r="C59" s="223"/>
      <c r="D59" s="224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3" t="s">
        <v>341</v>
      </c>
      <c r="B61" s="223"/>
      <c r="C61" s="223"/>
      <c r="D61" s="224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6" t="s">
        <v>23</v>
      </c>
      <c r="B63" s="198"/>
      <c r="C63" s="215"/>
      <c r="D63" s="216"/>
      <c r="E63" s="216"/>
      <c r="F63" s="216"/>
      <c r="G63" s="217"/>
      <c r="H63" s="196" t="s">
        <v>24</v>
      </c>
      <c r="I63" s="197"/>
      <c r="J63" s="198"/>
      <c r="K63" s="218"/>
      <c r="L63" s="219"/>
      <c r="M63" s="219"/>
      <c r="N63" s="219"/>
      <c r="O63" s="219"/>
      <c r="P63" s="220"/>
      <c r="Q63" s="196" t="s">
        <v>338</v>
      </c>
      <c r="R63" s="198"/>
      <c r="S63" s="218"/>
      <c r="T63" s="219"/>
      <c r="U63" s="219"/>
      <c r="V63" s="219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09" t="s">
        <v>25</v>
      </c>
      <c r="B64" s="221"/>
      <c r="C64" s="195" t="s">
        <v>22</v>
      </c>
      <c r="D64" s="195" t="s">
        <v>3</v>
      </c>
      <c r="E64" s="195" t="s">
        <v>4</v>
      </c>
      <c r="F64" s="196" t="s">
        <v>328</v>
      </c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8"/>
      <c r="T64" s="47"/>
      <c r="U64" s="207" t="s">
        <v>27</v>
      </c>
      <c r="V64" s="209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10"/>
      <c r="B65" s="222"/>
      <c r="C65" s="195"/>
      <c r="D65" s="195"/>
      <c r="E65" s="195"/>
      <c r="F65" s="213" t="s">
        <v>300</v>
      </c>
      <c r="G65" s="21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8"/>
      <c r="V65" s="210"/>
      <c r="W65" s="15"/>
    </row>
    <row r="66" spans="1:34" ht="25.5" customHeight="1">
      <c r="A66" s="183" t="s">
        <v>1</v>
      </c>
      <c r="B66" s="183"/>
      <c r="C66" s="36"/>
      <c r="D66" s="37"/>
      <c r="E66" s="37"/>
      <c r="F66" s="195" t="s">
        <v>308</v>
      </c>
      <c r="G66" s="19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02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3" t="s">
        <v>2</v>
      </c>
      <c r="B67" s="183"/>
      <c r="C67" s="36"/>
      <c r="D67" s="37"/>
      <c r="E67" s="37"/>
      <c r="F67" s="195" t="s">
        <v>309</v>
      </c>
      <c r="G67" s="19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03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09" t="s">
        <v>25</v>
      </c>
      <c r="B69" s="221"/>
      <c r="C69" s="195" t="s">
        <v>22</v>
      </c>
      <c r="D69" s="195" t="s">
        <v>3</v>
      </c>
      <c r="E69" s="195" t="s">
        <v>4</v>
      </c>
      <c r="F69" s="196" t="s">
        <v>327</v>
      </c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8"/>
      <c r="T69" s="48"/>
      <c r="U69" s="207" t="s">
        <v>27</v>
      </c>
      <c r="V69" s="209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10"/>
      <c r="B70" s="222"/>
      <c r="C70" s="195"/>
      <c r="D70" s="195"/>
      <c r="E70" s="195"/>
      <c r="F70" s="211" t="s">
        <v>298</v>
      </c>
      <c r="G70" s="21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8"/>
      <c r="V70" s="210"/>
      <c r="W70" s="15"/>
    </row>
    <row r="71" spans="1:34" ht="29.25" customHeight="1">
      <c r="A71" s="183" t="s">
        <v>1</v>
      </c>
      <c r="B71" s="183"/>
      <c r="C71" s="34"/>
      <c r="D71" s="35"/>
      <c r="E71" s="35"/>
      <c r="F71" s="200" t="s">
        <v>310</v>
      </c>
      <c r="G71" s="20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02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3" t="s">
        <v>2</v>
      </c>
      <c r="B72" s="183"/>
      <c r="C72" s="36"/>
      <c r="D72" s="37"/>
      <c r="E72" s="37"/>
      <c r="F72" s="204" t="s">
        <v>311</v>
      </c>
      <c r="G72" s="204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03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05" t="s">
        <v>337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4" t="s">
        <v>29</v>
      </c>
      <c r="B77" s="195" t="s">
        <v>30</v>
      </c>
      <c r="C77" s="195"/>
      <c r="D77" s="195"/>
      <c r="E77" s="195" t="s">
        <v>3</v>
      </c>
      <c r="F77" s="196" t="s">
        <v>26</v>
      </c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8"/>
      <c r="T77" s="47"/>
      <c r="U77" s="195" t="s">
        <v>27</v>
      </c>
      <c r="V77" s="195" t="s">
        <v>301</v>
      </c>
    </row>
    <row r="78" spans="1:34" ht="25.5" customHeight="1">
      <c r="A78" s="194"/>
      <c r="B78" s="195"/>
      <c r="C78" s="195"/>
      <c r="D78" s="195"/>
      <c r="E78" s="195"/>
      <c r="F78" s="199" t="s">
        <v>299</v>
      </c>
      <c r="G78" s="19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95"/>
      <c r="V78" s="195"/>
    </row>
    <row r="79" spans="1:34" ht="26.25" customHeight="1">
      <c r="A79" s="193" t="s">
        <v>31</v>
      </c>
      <c r="B79" s="177">
        <v>1</v>
      </c>
      <c r="C79" s="178"/>
      <c r="D79" s="179"/>
      <c r="E79" s="182"/>
      <c r="F79" s="183" t="s">
        <v>300</v>
      </c>
      <c r="G79" s="18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84" t="str">
        <f>IF(U79=0,"-",U80/U79)</f>
        <v>-</v>
      </c>
    </row>
    <row r="80" spans="1:34" ht="27.75" customHeight="1">
      <c r="A80" s="193"/>
      <c r="B80" s="177"/>
      <c r="C80" s="180"/>
      <c r="D80" s="181"/>
      <c r="E80" s="182"/>
      <c r="F80" s="185" t="s">
        <v>298</v>
      </c>
      <c r="G80" s="18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84"/>
    </row>
    <row r="81" spans="1:22" ht="26.25" customHeight="1">
      <c r="A81" s="193"/>
      <c r="B81" s="177">
        <v>2</v>
      </c>
      <c r="C81" s="178"/>
      <c r="D81" s="179"/>
      <c r="E81" s="182"/>
      <c r="F81" s="183" t="s">
        <v>300</v>
      </c>
      <c r="G81" s="183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84" t="str">
        <f>IF(U81=0,"-",U82/U81)</f>
        <v>-</v>
      </c>
    </row>
    <row r="82" spans="1:22" ht="26.25" customHeight="1">
      <c r="A82" s="193"/>
      <c r="B82" s="177"/>
      <c r="C82" s="180"/>
      <c r="D82" s="181"/>
      <c r="E82" s="182"/>
      <c r="F82" s="185" t="s">
        <v>298</v>
      </c>
      <c r="G82" s="18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84"/>
    </row>
    <row r="83" spans="1:22" ht="26.25" customHeight="1">
      <c r="A83" s="193"/>
      <c r="B83" s="177">
        <v>3</v>
      </c>
      <c r="C83" s="178"/>
      <c r="D83" s="179"/>
      <c r="E83" s="182"/>
      <c r="F83" s="183" t="s">
        <v>300</v>
      </c>
      <c r="G83" s="183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84" t="str">
        <f>IF(U83=0,"-",U84/U83)</f>
        <v>-</v>
      </c>
    </row>
    <row r="84" spans="1:22" ht="26.25" customHeight="1">
      <c r="A84" s="193"/>
      <c r="B84" s="177"/>
      <c r="C84" s="180"/>
      <c r="D84" s="181"/>
      <c r="E84" s="182"/>
      <c r="F84" s="185" t="s">
        <v>298</v>
      </c>
      <c r="G84" s="185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84"/>
    </row>
    <row r="85" spans="1:22" ht="26.25" customHeight="1">
      <c r="A85" s="193"/>
      <c r="B85" s="177">
        <v>4</v>
      </c>
      <c r="C85" s="178"/>
      <c r="D85" s="179"/>
      <c r="E85" s="182"/>
      <c r="F85" s="183" t="s">
        <v>300</v>
      </c>
      <c r="G85" s="183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84" t="str">
        <f>IF(U85=0,"-",U86/U85)</f>
        <v>-</v>
      </c>
    </row>
    <row r="86" spans="1:22" ht="26.25" customHeight="1">
      <c r="A86" s="193"/>
      <c r="B86" s="177"/>
      <c r="C86" s="180"/>
      <c r="D86" s="181"/>
      <c r="E86" s="182"/>
      <c r="F86" s="185" t="s">
        <v>298</v>
      </c>
      <c r="G86" s="185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84"/>
    </row>
    <row r="87" spans="1:22" ht="26.25" customHeight="1">
      <c r="A87" s="193"/>
      <c r="B87" s="177">
        <v>5</v>
      </c>
      <c r="C87" s="178"/>
      <c r="D87" s="179"/>
      <c r="E87" s="182"/>
      <c r="F87" s="183" t="s">
        <v>300</v>
      </c>
      <c r="G87" s="183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84" t="str">
        <f>IF(U87=0,"-",U88/U87)</f>
        <v>-</v>
      </c>
    </row>
    <row r="88" spans="1:22" ht="26.25" customHeight="1">
      <c r="A88" s="193"/>
      <c r="B88" s="177"/>
      <c r="C88" s="180"/>
      <c r="D88" s="181"/>
      <c r="E88" s="182"/>
      <c r="F88" s="185" t="s">
        <v>298</v>
      </c>
      <c r="G88" s="185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84"/>
    </row>
    <row r="90" spans="1:22" ht="36.75" customHeight="1">
      <c r="A90" s="186"/>
      <c r="B90" s="186"/>
      <c r="C90" s="186"/>
      <c r="D90" s="186"/>
      <c r="F90" s="186"/>
      <c r="G90" s="186"/>
      <c r="H90" s="186"/>
      <c r="I90" s="186"/>
      <c r="J90" s="186"/>
      <c r="K90" s="186"/>
      <c r="L90" s="186"/>
      <c r="M90" s="186"/>
      <c r="N90" s="186"/>
      <c r="P90" s="186"/>
      <c r="Q90" s="186"/>
      <c r="R90" s="186"/>
      <c r="S90" s="186"/>
      <c r="T90" s="186"/>
      <c r="U90" s="186"/>
      <c r="V90" s="186"/>
    </row>
    <row r="91" spans="1:22" ht="15" customHeight="1">
      <c r="A91" s="187" t="s">
        <v>333</v>
      </c>
      <c r="B91" s="187"/>
      <c r="C91" s="187"/>
      <c r="D91" s="187"/>
      <c r="E91" s="38"/>
      <c r="F91" s="187" t="s">
        <v>333</v>
      </c>
      <c r="G91" s="187"/>
      <c r="H91" s="187"/>
      <c r="I91" s="187"/>
      <c r="J91" s="187"/>
      <c r="K91" s="187"/>
      <c r="L91" s="187"/>
      <c r="M91" s="187"/>
      <c r="N91" s="187"/>
      <c r="O91" s="38"/>
      <c r="P91" s="187" t="s">
        <v>333</v>
      </c>
      <c r="Q91" s="187"/>
      <c r="R91" s="187"/>
      <c r="S91" s="187"/>
      <c r="T91" s="187"/>
      <c r="U91" s="187"/>
      <c r="V91" s="187"/>
    </row>
    <row r="92" spans="1:22" hidden="1"/>
    <row r="93" spans="1:22" ht="18" hidden="1">
      <c r="B93" s="188" t="s">
        <v>302</v>
      </c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24"/>
    </row>
    <row r="94" spans="1:22" ht="4.5" hidden="1" customHeight="1"/>
    <row r="95" spans="1:22" ht="36.75" hidden="1" customHeight="1">
      <c r="B95" s="25" t="s">
        <v>303</v>
      </c>
      <c r="C95" s="189" t="s">
        <v>29</v>
      </c>
      <c r="D95" s="189"/>
      <c r="E95" s="190" t="s">
        <v>312</v>
      </c>
      <c r="F95" s="190"/>
      <c r="G95" s="190"/>
      <c r="H95" s="190"/>
      <c r="I95" s="190"/>
      <c r="J95" s="190"/>
      <c r="K95" s="26" t="s">
        <v>303</v>
      </c>
      <c r="L95" s="191" t="s">
        <v>313</v>
      </c>
      <c r="M95" s="191"/>
      <c r="N95" s="191"/>
      <c r="O95" s="191"/>
      <c r="P95" s="191"/>
      <c r="Q95" s="191"/>
      <c r="R95" s="191"/>
      <c r="S95" s="192"/>
      <c r="T95" s="27"/>
    </row>
    <row r="96" spans="1:22" ht="27" hidden="1" customHeight="1">
      <c r="B96" s="168">
        <v>1</v>
      </c>
      <c r="C96" s="171" t="str">
        <f>IF(D59="","-",D59)</f>
        <v>-</v>
      </c>
      <c r="D96" s="171"/>
      <c r="E96" s="172" t="e">
        <f>IF(LEN(#REF!)&gt;17,"-",#REF!)</f>
        <v>#REF!</v>
      </c>
      <c r="F96" s="173"/>
      <c r="G96" s="173"/>
      <c r="H96" s="173"/>
      <c r="I96" s="173"/>
      <c r="J96" s="173"/>
      <c r="K96" s="28">
        <v>1</v>
      </c>
      <c r="L96" s="174" t="str">
        <f>$V$79</f>
        <v>-</v>
      </c>
      <c r="M96" s="175"/>
      <c r="N96" s="175"/>
      <c r="O96" s="175"/>
      <c r="P96" s="175"/>
      <c r="Q96" s="175"/>
      <c r="R96" s="175"/>
      <c r="S96" s="176"/>
      <c r="T96" s="29"/>
    </row>
    <row r="97" spans="2:20" ht="27" hidden="1" customHeight="1">
      <c r="B97" s="169"/>
      <c r="C97" s="171"/>
      <c r="D97" s="171"/>
      <c r="E97" s="173"/>
      <c r="F97" s="173"/>
      <c r="G97" s="173"/>
      <c r="H97" s="173"/>
      <c r="I97" s="173"/>
      <c r="J97" s="173"/>
      <c r="K97" s="28">
        <v>2</v>
      </c>
      <c r="L97" s="174" t="str">
        <f>$V$81</f>
        <v>-</v>
      </c>
      <c r="M97" s="175"/>
      <c r="N97" s="175"/>
      <c r="O97" s="175"/>
      <c r="P97" s="175"/>
      <c r="Q97" s="175"/>
      <c r="R97" s="175"/>
      <c r="S97" s="176"/>
      <c r="T97" s="29"/>
    </row>
    <row r="98" spans="2:20" ht="27" hidden="1" customHeight="1">
      <c r="B98" s="169"/>
      <c r="C98" s="171"/>
      <c r="D98" s="171"/>
      <c r="E98" s="173"/>
      <c r="F98" s="173"/>
      <c r="G98" s="173"/>
      <c r="H98" s="173"/>
      <c r="I98" s="173"/>
      <c r="J98" s="173"/>
      <c r="K98" s="28">
        <v>3</v>
      </c>
      <c r="L98" s="174" t="str">
        <f>$V$83</f>
        <v>-</v>
      </c>
      <c r="M98" s="175"/>
      <c r="N98" s="175"/>
      <c r="O98" s="175"/>
      <c r="P98" s="175"/>
      <c r="Q98" s="175"/>
      <c r="R98" s="175"/>
      <c r="S98" s="176"/>
      <c r="T98" s="29"/>
    </row>
    <row r="99" spans="2:20" ht="27" hidden="1" customHeight="1">
      <c r="B99" s="169"/>
      <c r="C99" s="171"/>
      <c r="D99" s="171"/>
      <c r="E99" s="173"/>
      <c r="F99" s="173"/>
      <c r="G99" s="173"/>
      <c r="H99" s="173"/>
      <c r="I99" s="173"/>
      <c r="J99" s="173"/>
      <c r="K99" s="28">
        <v>4</v>
      </c>
      <c r="L99" s="174" t="str">
        <f>$V$85</f>
        <v>-</v>
      </c>
      <c r="M99" s="175"/>
      <c r="N99" s="175"/>
      <c r="O99" s="175"/>
      <c r="P99" s="175"/>
      <c r="Q99" s="175"/>
      <c r="R99" s="175"/>
      <c r="S99" s="176"/>
      <c r="T99" s="29"/>
    </row>
    <row r="100" spans="2:20" ht="27" hidden="1" customHeight="1">
      <c r="B100" s="170"/>
      <c r="C100" s="171"/>
      <c r="D100" s="171"/>
      <c r="E100" s="173"/>
      <c r="F100" s="173"/>
      <c r="G100" s="173"/>
      <c r="H100" s="173"/>
      <c r="I100" s="173"/>
      <c r="J100" s="173"/>
      <c r="K100" s="28">
        <v>5</v>
      </c>
      <c r="L100" s="174" t="str">
        <f>$V$87</f>
        <v>-</v>
      </c>
      <c r="M100" s="175"/>
      <c r="N100" s="175"/>
      <c r="O100" s="175"/>
      <c r="P100" s="175"/>
      <c r="Q100" s="175"/>
      <c r="R100" s="175"/>
      <c r="S100" s="176"/>
      <c r="T100" s="29"/>
    </row>
    <row r="101" spans="2:20" ht="27" hidden="1" customHeight="1">
      <c r="B101" s="168">
        <v>2</v>
      </c>
      <c r="C101" s="171" t="e">
        <f>IF(#REF!="","-",#REF!)</f>
        <v>#REF!</v>
      </c>
      <c r="D101" s="171"/>
      <c r="E101" s="172" t="e">
        <f>IF(LEN(#REF!)&gt;17,"-",#REF!)</f>
        <v>#REF!</v>
      </c>
      <c r="F101" s="173"/>
      <c r="G101" s="173"/>
      <c r="H101" s="173"/>
      <c r="I101" s="173"/>
      <c r="J101" s="173"/>
      <c r="K101" s="28">
        <v>1</v>
      </c>
      <c r="L101" s="174" t="e">
        <f>#REF!</f>
        <v>#REF!</v>
      </c>
      <c r="M101" s="175"/>
      <c r="N101" s="175"/>
      <c r="O101" s="175"/>
      <c r="P101" s="175"/>
      <c r="Q101" s="175"/>
      <c r="R101" s="175"/>
      <c r="S101" s="176"/>
      <c r="T101" s="29"/>
    </row>
    <row r="102" spans="2:20" ht="27" hidden="1" customHeight="1">
      <c r="B102" s="169"/>
      <c r="C102" s="171"/>
      <c r="D102" s="171"/>
      <c r="E102" s="173"/>
      <c r="F102" s="173"/>
      <c r="G102" s="173"/>
      <c r="H102" s="173"/>
      <c r="I102" s="173"/>
      <c r="J102" s="173"/>
      <c r="K102" s="28">
        <v>2</v>
      </c>
      <c r="L102" s="174" t="e">
        <f>#REF!</f>
        <v>#REF!</v>
      </c>
      <c r="M102" s="175"/>
      <c r="N102" s="175"/>
      <c r="O102" s="175"/>
      <c r="P102" s="175"/>
      <c r="Q102" s="175"/>
      <c r="R102" s="175"/>
      <c r="S102" s="176"/>
      <c r="T102" s="29"/>
    </row>
    <row r="103" spans="2:20" ht="27" hidden="1" customHeight="1">
      <c r="B103" s="169"/>
      <c r="C103" s="171"/>
      <c r="D103" s="171"/>
      <c r="E103" s="173"/>
      <c r="F103" s="173"/>
      <c r="G103" s="173"/>
      <c r="H103" s="173"/>
      <c r="I103" s="173"/>
      <c r="J103" s="173"/>
      <c r="K103" s="28">
        <v>3</v>
      </c>
      <c r="L103" s="174" t="e">
        <f>#REF!</f>
        <v>#REF!</v>
      </c>
      <c r="M103" s="175"/>
      <c r="N103" s="175"/>
      <c r="O103" s="175"/>
      <c r="P103" s="175"/>
      <c r="Q103" s="175"/>
      <c r="R103" s="175"/>
      <c r="S103" s="176"/>
      <c r="T103" s="29"/>
    </row>
    <row r="104" spans="2:20" ht="27" hidden="1" customHeight="1">
      <c r="B104" s="169"/>
      <c r="C104" s="171"/>
      <c r="D104" s="171"/>
      <c r="E104" s="173"/>
      <c r="F104" s="173"/>
      <c r="G104" s="173"/>
      <c r="H104" s="173"/>
      <c r="I104" s="173"/>
      <c r="J104" s="173"/>
      <c r="K104" s="28">
        <v>4</v>
      </c>
      <c r="L104" s="174" t="e">
        <f>#REF!</f>
        <v>#REF!</v>
      </c>
      <c r="M104" s="175"/>
      <c r="N104" s="175"/>
      <c r="O104" s="175"/>
      <c r="P104" s="175"/>
      <c r="Q104" s="175"/>
      <c r="R104" s="175"/>
      <c r="S104" s="176"/>
      <c r="T104" s="29"/>
    </row>
    <row r="105" spans="2:20" ht="27" hidden="1" customHeight="1">
      <c r="B105" s="170"/>
      <c r="C105" s="171"/>
      <c r="D105" s="171"/>
      <c r="E105" s="173"/>
      <c r="F105" s="173"/>
      <c r="G105" s="173"/>
      <c r="H105" s="173"/>
      <c r="I105" s="173"/>
      <c r="J105" s="173"/>
      <c r="K105" s="28">
        <v>5</v>
      </c>
      <c r="L105" s="174" t="e">
        <f>#REF!</f>
        <v>#REF!</v>
      </c>
      <c r="M105" s="175"/>
      <c r="N105" s="175"/>
      <c r="O105" s="175"/>
      <c r="P105" s="175"/>
      <c r="Q105" s="175"/>
      <c r="R105" s="175"/>
      <c r="S105" s="176"/>
      <c r="T105" s="29"/>
    </row>
    <row r="106" spans="2:20" ht="27" hidden="1" customHeight="1">
      <c r="B106" s="168">
        <v>3</v>
      </c>
      <c r="C106" s="171" t="e">
        <f>IF(#REF!="","-",#REF!)</f>
        <v>#REF!</v>
      </c>
      <c r="D106" s="171"/>
      <c r="E106" s="172" t="e">
        <f>IF(LEN(#REF!)&gt;17,"-",#REF!)</f>
        <v>#REF!</v>
      </c>
      <c r="F106" s="173"/>
      <c r="G106" s="173"/>
      <c r="H106" s="173"/>
      <c r="I106" s="173"/>
      <c r="J106" s="173"/>
      <c r="K106" s="28">
        <v>1</v>
      </c>
      <c r="L106" s="174" t="e">
        <f>#REF!</f>
        <v>#REF!</v>
      </c>
      <c r="M106" s="175"/>
      <c r="N106" s="175"/>
      <c r="O106" s="175"/>
      <c r="P106" s="175"/>
      <c r="Q106" s="175"/>
      <c r="R106" s="175"/>
      <c r="S106" s="176"/>
      <c r="T106" s="29"/>
    </row>
    <row r="107" spans="2:20" ht="27" hidden="1" customHeight="1">
      <c r="B107" s="169"/>
      <c r="C107" s="171"/>
      <c r="D107" s="171"/>
      <c r="E107" s="173"/>
      <c r="F107" s="173"/>
      <c r="G107" s="173"/>
      <c r="H107" s="173"/>
      <c r="I107" s="173"/>
      <c r="J107" s="173"/>
      <c r="K107" s="28">
        <v>2</v>
      </c>
      <c r="L107" s="174" t="e">
        <f>#REF!</f>
        <v>#REF!</v>
      </c>
      <c r="M107" s="175"/>
      <c r="N107" s="175"/>
      <c r="O107" s="175"/>
      <c r="P107" s="175"/>
      <c r="Q107" s="175"/>
      <c r="R107" s="175"/>
      <c r="S107" s="176"/>
      <c r="T107" s="29"/>
    </row>
    <row r="108" spans="2:20" ht="27" hidden="1" customHeight="1">
      <c r="B108" s="169"/>
      <c r="C108" s="171"/>
      <c r="D108" s="171"/>
      <c r="E108" s="173"/>
      <c r="F108" s="173"/>
      <c r="G108" s="173"/>
      <c r="H108" s="173"/>
      <c r="I108" s="173"/>
      <c r="J108" s="173"/>
      <c r="K108" s="28">
        <v>3</v>
      </c>
      <c r="L108" s="174" t="e">
        <f>#REF!</f>
        <v>#REF!</v>
      </c>
      <c r="M108" s="175"/>
      <c r="N108" s="175"/>
      <c r="O108" s="175"/>
      <c r="P108" s="175"/>
      <c r="Q108" s="175"/>
      <c r="R108" s="175"/>
      <c r="S108" s="176"/>
      <c r="T108" s="29"/>
    </row>
    <row r="109" spans="2:20" ht="27" hidden="1" customHeight="1">
      <c r="B109" s="169"/>
      <c r="C109" s="171"/>
      <c r="D109" s="171"/>
      <c r="E109" s="173"/>
      <c r="F109" s="173"/>
      <c r="G109" s="173"/>
      <c r="H109" s="173"/>
      <c r="I109" s="173"/>
      <c r="J109" s="173"/>
      <c r="K109" s="28">
        <v>4</v>
      </c>
      <c r="L109" s="174" t="e">
        <f>#REF!</f>
        <v>#REF!</v>
      </c>
      <c r="M109" s="175"/>
      <c r="N109" s="175"/>
      <c r="O109" s="175"/>
      <c r="P109" s="175"/>
      <c r="Q109" s="175"/>
      <c r="R109" s="175"/>
      <c r="S109" s="176"/>
      <c r="T109" s="29"/>
    </row>
    <row r="110" spans="2:20" ht="27" hidden="1" customHeight="1">
      <c r="B110" s="170"/>
      <c r="C110" s="171"/>
      <c r="D110" s="171"/>
      <c r="E110" s="173"/>
      <c r="F110" s="173"/>
      <c r="G110" s="173"/>
      <c r="H110" s="173"/>
      <c r="I110" s="173"/>
      <c r="J110" s="173"/>
      <c r="K110" s="28">
        <v>5</v>
      </c>
      <c r="L110" s="174" t="e">
        <f>#REF!</f>
        <v>#REF!</v>
      </c>
      <c r="M110" s="175"/>
      <c r="N110" s="175"/>
      <c r="O110" s="175"/>
      <c r="P110" s="175"/>
      <c r="Q110" s="175"/>
      <c r="R110" s="175"/>
      <c r="S110" s="176"/>
      <c r="T110" s="29"/>
    </row>
    <row r="111" spans="2:20" ht="27" hidden="1" customHeight="1">
      <c r="B111" s="168">
        <v>4</v>
      </c>
      <c r="C111" s="171" t="e">
        <f>IF(#REF!="","-",#REF!)</f>
        <v>#REF!</v>
      </c>
      <c r="D111" s="171"/>
      <c r="E111" s="172" t="e">
        <f>IF(LEN(#REF!)&gt;17,"-",#REF!)</f>
        <v>#REF!</v>
      </c>
      <c r="F111" s="173"/>
      <c r="G111" s="173"/>
      <c r="H111" s="173"/>
      <c r="I111" s="173"/>
      <c r="J111" s="173"/>
      <c r="K111" s="28">
        <v>1</v>
      </c>
      <c r="L111" s="174" t="e">
        <f>#REF!</f>
        <v>#REF!</v>
      </c>
      <c r="M111" s="175"/>
      <c r="N111" s="175"/>
      <c r="O111" s="175"/>
      <c r="P111" s="175"/>
      <c r="Q111" s="175"/>
      <c r="R111" s="175"/>
      <c r="S111" s="176"/>
      <c r="T111" s="29"/>
    </row>
    <row r="112" spans="2:20" ht="27" hidden="1" customHeight="1">
      <c r="B112" s="169"/>
      <c r="C112" s="171"/>
      <c r="D112" s="171"/>
      <c r="E112" s="173"/>
      <c r="F112" s="173"/>
      <c r="G112" s="173"/>
      <c r="H112" s="173"/>
      <c r="I112" s="173"/>
      <c r="J112" s="173"/>
      <c r="K112" s="28">
        <v>2</v>
      </c>
      <c r="L112" s="174" t="e">
        <f>#REF!</f>
        <v>#REF!</v>
      </c>
      <c r="M112" s="175"/>
      <c r="N112" s="175"/>
      <c r="O112" s="175"/>
      <c r="P112" s="175"/>
      <c r="Q112" s="175"/>
      <c r="R112" s="175"/>
      <c r="S112" s="176"/>
      <c r="T112" s="29"/>
    </row>
    <row r="113" spans="2:20" ht="27" hidden="1" customHeight="1">
      <c r="B113" s="169"/>
      <c r="C113" s="171"/>
      <c r="D113" s="171"/>
      <c r="E113" s="173"/>
      <c r="F113" s="173"/>
      <c r="G113" s="173"/>
      <c r="H113" s="173"/>
      <c r="I113" s="173"/>
      <c r="J113" s="173"/>
      <c r="K113" s="28">
        <v>3</v>
      </c>
      <c r="L113" s="174" t="e">
        <f>#REF!</f>
        <v>#REF!</v>
      </c>
      <c r="M113" s="175"/>
      <c r="N113" s="175"/>
      <c r="O113" s="175"/>
      <c r="P113" s="175"/>
      <c r="Q113" s="175"/>
      <c r="R113" s="175"/>
      <c r="S113" s="176"/>
      <c r="T113" s="29"/>
    </row>
    <row r="114" spans="2:20" ht="27" hidden="1" customHeight="1">
      <c r="B114" s="169"/>
      <c r="C114" s="171"/>
      <c r="D114" s="171"/>
      <c r="E114" s="173"/>
      <c r="F114" s="173"/>
      <c r="G114" s="173"/>
      <c r="H114" s="173"/>
      <c r="I114" s="173"/>
      <c r="J114" s="173"/>
      <c r="K114" s="28">
        <v>4</v>
      </c>
      <c r="L114" s="174" t="e">
        <f>#REF!</f>
        <v>#REF!</v>
      </c>
      <c r="M114" s="175"/>
      <c r="N114" s="175"/>
      <c r="O114" s="175"/>
      <c r="P114" s="175"/>
      <c r="Q114" s="175"/>
      <c r="R114" s="175"/>
      <c r="S114" s="176"/>
      <c r="T114" s="29"/>
    </row>
    <row r="115" spans="2:20" ht="27" hidden="1" customHeight="1">
      <c r="B115" s="170"/>
      <c r="C115" s="171"/>
      <c r="D115" s="171"/>
      <c r="E115" s="173"/>
      <c r="F115" s="173"/>
      <c r="G115" s="173"/>
      <c r="H115" s="173"/>
      <c r="I115" s="173"/>
      <c r="J115" s="173"/>
      <c r="K115" s="28">
        <v>5</v>
      </c>
      <c r="L115" s="174" t="e">
        <f>#REF!</f>
        <v>#REF!</v>
      </c>
      <c r="M115" s="175"/>
      <c r="N115" s="175"/>
      <c r="O115" s="175"/>
      <c r="P115" s="175"/>
      <c r="Q115" s="175"/>
      <c r="R115" s="175"/>
      <c r="S115" s="176"/>
      <c r="T115" s="29"/>
    </row>
    <row r="116" spans="2:20" ht="27" hidden="1" customHeight="1">
      <c r="B116" s="168">
        <v>5</v>
      </c>
      <c r="C116" s="171" t="e">
        <f>IF(#REF!="","-",#REF!)</f>
        <v>#REF!</v>
      </c>
      <c r="D116" s="171"/>
      <c r="E116" s="172" t="e">
        <f>IF(LEN(#REF!)&gt;17,"-",#REF!)</f>
        <v>#REF!</v>
      </c>
      <c r="F116" s="173"/>
      <c r="G116" s="173"/>
      <c r="H116" s="173"/>
      <c r="I116" s="173"/>
      <c r="J116" s="173"/>
      <c r="K116" s="28">
        <v>1</v>
      </c>
      <c r="L116" s="174" t="e">
        <f>#REF!</f>
        <v>#REF!</v>
      </c>
      <c r="M116" s="175"/>
      <c r="N116" s="175"/>
      <c r="O116" s="175"/>
      <c r="P116" s="175"/>
      <c r="Q116" s="175"/>
      <c r="R116" s="175"/>
      <c r="S116" s="176"/>
      <c r="T116" s="29"/>
    </row>
    <row r="117" spans="2:20" ht="27" hidden="1" customHeight="1">
      <c r="B117" s="169"/>
      <c r="C117" s="171"/>
      <c r="D117" s="171"/>
      <c r="E117" s="173"/>
      <c r="F117" s="173"/>
      <c r="G117" s="173"/>
      <c r="H117" s="173"/>
      <c r="I117" s="173"/>
      <c r="J117" s="173"/>
      <c r="K117" s="28">
        <v>2</v>
      </c>
      <c r="L117" s="174" t="e">
        <f>#REF!</f>
        <v>#REF!</v>
      </c>
      <c r="M117" s="175"/>
      <c r="N117" s="175"/>
      <c r="O117" s="175"/>
      <c r="P117" s="175"/>
      <c r="Q117" s="175"/>
      <c r="R117" s="175"/>
      <c r="S117" s="176"/>
      <c r="T117" s="29"/>
    </row>
    <row r="118" spans="2:20" ht="27" hidden="1" customHeight="1">
      <c r="B118" s="169"/>
      <c r="C118" s="171"/>
      <c r="D118" s="171"/>
      <c r="E118" s="173"/>
      <c r="F118" s="173"/>
      <c r="G118" s="173"/>
      <c r="H118" s="173"/>
      <c r="I118" s="173"/>
      <c r="J118" s="173"/>
      <c r="K118" s="28">
        <v>3</v>
      </c>
      <c r="L118" s="174" t="e">
        <f>#REF!</f>
        <v>#REF!</v>
      </c>
      <c r="M118" s="175"/>
      <c r="N118" s="175"/>
      <c r="O118" s="175"/>
      <c r="P118" s="175"/>
      <c r="Q118" s="175"/>
      <c r="R118" s="175"/>
      <c r="S118" s="176"/>
      <c r="T118" s="29"/>
    </row>
    <row r="119" spans="2:20" ht="27" hidden="1" customHeight="1">
      <c r="B119" s="169"/>
      <c r="C119" s="171"/>
      <c r="D119" s="171"/>
      <c r="E119" s="173"/>
      <c r="F119" s="173"/>
      <c r="G119" s="173"/>
      <c r="H119" s="173"/>
      <c r="I119" s="173"/>
      <c r="J119" s="173"/>
      <c r="K119" s="28">
        <v>4</v>
      </c>
      <c r="L119" s="174" t="e">
        <f>#REF!</f>
        <v>#REF!</v>
      </c>
      <c r="M119" s="175"/>
      <c r="N119" s="175"/>
      <c r="O119" s="175"/>
      <c r="P119" s="175"/>
      <c r="Q119" s="175"/>
      <c r="R119" s="175"/>
      <c r="S119" s="176"/>
      <c r="T119" s="29"/>
    </row>
    <row r="120" spans="2:20" ht="27" hidden="1" customHeight="1">
      <c r="B120" s="170"/>
      <c r="C120" s="171"/>
      <c r="D120" s="171"/>
      <c r="E120" s="173"/>
      <c r="F120" s="173"/>
      <c r="G120" s="173"/>
      <c r="H120" s="173"/>
      <c r="I120" s="173"/>
      <c r="J120" s="173"/>
      <c r="K120" s="28">
        <v>5</v>
      </c>
      <c r="L120" s="174" t="e">
        <f>#REF!</f>
        <v>#REF!</v>
      </c>
      <c r="M120" s="175"/>
      <c r="N120" s="175"/>
      <c r="O120" s="175"/>
      <c r="P120" s="175"/>
      <c r="Q120" s="175"/>
      <c r="R120" s="175"/>
      <c r="S120" s="176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830</v>
      </c>
      <c r="C1" s="57" t="s">
        <v>829</v>
      </c>
      <c r="D1" s="58" t="s">
        <v>37</v>
      </c>
      <c r="E1" s="58" t="s">
        <v>850</v>
      </c>
      <c r="F1" s="58" t="s">
        <v>71</v>
      </c>
      <c r="G1" s="58" t="s">
        <v>342</v>
      </c>
    </row>
    <row r="2" spans="1:8">
      <c r="A2">
        <v>1</v>
      </c>
      <c r="B2" t="s">
        <v>344</v>
      </c>
      <c r="C2" t="s">
        <v>343</v>
      </c>
      <c r="D2" s="90" t="s">
        <v>992</v>
      </c>
      <c r="E2" s="90" t="s">
        <v>964</v>
      </c>
      <c r="F2" t="s">
        <v>851</v>
      </c>
      <c r="G2" s="136" t="s">
        <v>1036</v>
      </c>
    </row>
    <row r="3" spans="1:8">
      <c r="A3">
        <v>2</v>
      </c>
      <c r="B3" t="s">
        <v>346</v>
      </c>
      <c r="C3" t="s">
        <v>345</v>
      </c>
      <c r="D3" s="90" t="s">
        <v>993</v>
      </c>
      <c r="E3" s="90" t="s">
        <v>965</v>
      </c>
      <c r="F3" t="s">
        <v>852</v>
      </c>
      <c r="G3" t="s">
        <v>1035</v>
      </c>
    </row>
    <row r="4" spans="1:8">
      <c r="A4">
        <v>3</v>
      </c>
      <c r="B4" t="s">
        <v>348</v>
      </c>
      <c r="C4" t="s">
        <v>347</v>
      </c>
      <c r="D4" s="90" t="s">
        <v>994</v>
      </c>
      <c r="E4" s="90" t="s">
        <v>966</v>
      </c>
      <c r="F4" t="s">
        <v>853</v>
      </c>
      <c r="G4" t="s">
        <v>1037</v>
      </c>
    </row>
    <row r="5" spans="1:8">
      <c r="A5">
        <v>4</v>
      </c>
      <c r="B5" t="s">
        <v>350</v>
      </c>
      <c r="C5" t="s">
        <v>349</v>
      </c>
      <c r="D5" s="90" t="s">
        <v>995</v>
      </c>
      <c r="E5" s="90" t="s">
        <v>967</v>
      </c>
      <c r="F5" t="s">
        <v>854</v>
      </c>
      <c r="G5" t="s">
        <v>1038</v>
      </c>
    </row>
    <row r="6" spans="1:8">
      <c r="A6">
        <v>5</v>
      </c>
      <c r="B6" t="s">
        <v>352</v>
      </c>
      <c r="C6" t="s">
        <v>351</v>
      </c>
      <c r="E6" s="90" t="s">
        <v>968</v>
      </c>
      <c r="F6" t="s">
        <v>855</v>
      </c>
      <c r="G6" t="s">
        <v>1039</v>
      </c>
    </row>
    <row r="7" spans="1:8">
      <c r="A7">
        <v>6</v>
      </c>
      <c r="B7" t="s">
        <v>354</v>
      </c>
      <c r="C7" t="s">
        <v>353</v>
      </c>
      <c r="E7" s="90" t="s">
        <v>969</v>
      </c>
      <c r="F7" t="s">
        <v>856</v>
      </c>
      <c r="G7" t="s">
        <v>1040</v>
      </c>
    </row>
    <row r="8" spans="1:8">
      <c r="A8">
        <v>7</v>
      </c>
      <c r="B8" t="s">
        <v>355</v>
      </c>
      <c r="C8" s="46" t="s">
        <v>831</v>
      </c>
      <c r="D8" s="46"/>
      <c r="E8" s="90" t="s">
        <v>970</v>
      </c>
      <c r="F8" t="s">
        <v>857</v>
      </c>
      <c r="G8" t="s">
        <v>1041</v>
      </c>
    </row>
    <row r="9" spans="1:8">
      <c r="A9">
        <v>8</v>
      </c>
      <c r="B9" t="s">
        <v>357</v>
      </c>
      <c r="C9" t="s">
        <v>356</v>
      </c>
      <c r="E9" s="90" t="s">
        <v>971</v>
      </c>
      <c r="F9" t="s">
        <v>858</v>
      </c>
      <c r="G9" t="s">
        <v>1043</v>
      </c>
    </row>
    <row r="10" spans="1:8" ht="30">
      <c r="A10">
        <v>9</v>
      </c>
      <c r="B10" t="s">
        <v>359</v>
      </c>
      <c r="C10" t="s">
        <v>358</v>
      </c>
      <c r="E10" s="90" t="s">
        <v>972</v>
      </c>
      <c r="F10" t="s">
        <v>859</v>
      </c>
      <c r="G10" s="136" t="s">
        <v>1042</v>
      </c>
      <c r="H10" s="59"/>
    </row>
    <row r="11" spans="1:8">
      <c r="A11">
        <v>10</v>
      </c>
      <c r="B11" t="s">
        <v>361</v>
      </c>
      <c r="C11" t="s">
        <v>360</v>
      </c>
      <c r="E11" s="90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0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0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0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0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0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0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0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0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0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0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0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0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0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0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0" t="s">
        <v>988</v>
      </c>
      <c r="F26" t="s">
        <v>875</v>
      </c>
    </row>
    <row r="27" spans="1:6">
      <c r="A27">
        <v>26</v>
      </c>
      <c r="B27" s="92" t="s">
        <v>391</v>
      </c>
      <c r="C27" s="92" t="s">
        <v>390</v>
      </c>
      <c r="E27" s="90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0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0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2" t="s">
        <v>422</v>
      </c>
      <c r="C43" s="92" t="s">
        <v>421</v>
      </c>
      <c r="F43" t="s">
        <v>892</v>
      </c>
    </row>
    <row r="44" spans="1:6">
      <c r="A44">
        <v>43</v>
      </c>
      <c r="B44" s="92" t="s">
        <v>424</v>
      </c>
      <c r="C44" s="92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2" t="s">
        <v>446</v>
      </c>
      <c r="C55" s="92" t="s">
        <v>445</v>
      </c>
      <c r="F55" t="s">
        <v>904</v>
      </c>
    </row>
    <row r="56" spans="1:6">
      <c r="A56">
        <v>55</v>
      </c>
      <c r="B56" s="92" t="s">
        <v>448</v>
      </c>
      <c r="C56" s="92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2" t="s">
        <v>478</v>
      </c>
      <c r="C71" s="92" t="s">
        <v>477</v>
      </c>
      <c r="F71" t="s">
        <v>920</v>
      </c>
    </row>
    <row r="72" spans="1:6">
      <c r="A72">
        <v>71</v>
      </c>
      <c r="B72" s="92" t="s">
        <v>480</v>
      </c>
      <c r="C72" s="92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2" t="s">
        <v>516</v>
      </c>
      <c r="C90" s="92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2" t="s">
        <v>530</v>
      </c>
      <c r="C97" s="92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2" t="s">
        <v>540</v>
      </c>
      <c r="C102" s="92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2" t="s">
        <v>546</v>
      </c>
      <c r="C105" s="92" t="s">
        <v>545</v>
      </c>
      <c r="F105" t="s">
        <v>954</v>
      </c>
    </row>
    <row r="106" spans="1:6">
      <c r="A106">
        <v>105</v>
      </c>
      <c r="B106" s="92" t="s">
        <v>548</v>
      </c>
      <c r="C106" s="92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2" t="s">
        <v>572</v>
      </c>
      <c r="C118" s="92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2" t="s">
        <v>591</v>
      </c>
      <c r="C128" s="92" t="s">
        <v>590</v>
      </c>
    </row>
    <row r="129" spans="1:3">
      <c r="A129">
        <v>128</v>
      </c>
      <c r="B129" s="92" t="s">
        <v>593</v>
      </c>
      <c r="C129" s="92" t="s">
        <v>592</v>
      </c>
    </row>
    <row r="130" spans="1:3">
      <c r="A130">
        <v>129</v>
      </c>
      <c r="B130" s="92" t="s">
        <v>595</v>
      </c>
      <c r="C130" s="92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2" t="s">
        <v>634</v>
      </c>
      <c r="C151" s="92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2" t="s">
        <v>648</v>
      </c>
      <c r="C158" s="92" t="s">
        <v>647</v>
      </c>
    </row>
    <row r="159" spans="1:3">
      <c r="A159">
        <v>158</v>
      </c>
      <c r="B159" s="92" t="s">
        <v>650</v>
      </c>
      <c r="C159" s="92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2" t="s">
        <v>662</v>
      </c>
      <c r="C166" s="92" t="s">
        <v>839</v>
      </c>
    </row>
    <row r="167" spans="1:3">
      <c r="A167">
        <v>166</v>
      </c>
      <c r="B167" s="92" t="s">
        <v>664</v>
      </c>
      <c r="C167" s="92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2" t="s">
        <v>675</v>
      </c>
      <c r="C173" s="92" t="s">
        <v>674</v>
      </c>
    </row>
    <row r="174" spans="1:3">
      <c r="A174">
        <v>173</v>
      </c>
      <c r="B174" s="92" t="s">
        <v>677</v>
      </c>
      <c r="C174" s="92" t="s">
        <v>676</v>
      </c>
    </row>
    <row r="175" spans="1:3">
      <c r="A175">
        <v>174</v>
      </c>
      <c r="B175" s="92" t="s">
        <v>679</v>
      </c>
      <c r="C175" s="92" t="s">
        <v>678</v>
      </c>
    </row>
    <row r="176" spans="1:3">
      <c r="A176">
        <v>175</v>
      </c>
      <c r="B176" s="92" t="s">
        <v>681</v>
      </c>
      <c r="C176" s="92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2" t="s">
        <v>695</v>
      </c>
      <c r="C183" s="92" t="s">
        <v>694</v>
      </c>
    </row>
    <row r="184" spans="1:3">
      <c r="A184">
        <v>183</v>
      </c>
      <c r="B184" s="92" t="s">
        <v>697</v>
      </c>
      <c r="C184" s="92" t="s">
        <v>696</v>
      </c>
    </row>
    <row r="185" spans="1:3">
      <c r="A185">
        <v>184</v>
      </c>
      <c r="B185" s="92" t="s">
        <v>699</v>
      </c>
      <c r="C185" s="92" t="s">
        <v>698</v>
      </c>
    </row>
    <row r="186" spans="1:3">
      <c r="A186">
        <v>185</v>
      </c>
      <c r="B186" s="92" t="s">
        <v>701</v>
      </c>
      <c r="C186" s="92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2" t="s">
        <v>733</v>
      </c>
      <c r="C202" s="92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2" t="s">
        <v>749</v>
      </c>
      <c r="C210" s="92" t="s">
        <v>748</v>
      </c>
    </row>
    <row r="211" spans="1:5">
      <c r="A211">
        <v>210</v>
      </c>
      <c r="B211" s="92" t="s">
        <v>750</v>
      </c>
      <c r="C211" s="92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2" t="s">
        <v>758</v>
      </c>
      <c r="C216" s="92" t="s">
        <v>757</v>
      </c>
    </row>
    <row r="217" spans="1:5">
      <c r="A217">
        <v>216</v>
      </c>
      <c r="B217" s="92" t="s">
        <v>760</v>
      </c>
      <c r="C217" s="92" t="s">
        <v>759</v>
      </c>
    </row>
    <row r="218" spans="1:5">
      <c r="A218">
        <v>217</v>
      </c>
      <c r="B218" s="92" t="s">
        <v>762</v>
      </c>
      <c r="C218" s="92" t="s">
        <v>761</v>
      </c>
    </row>
    <row r="219" spans="1:5" ht="25.5">
      <c r="A219">
        <v>1</v>
      </c>
      <c r="B219" s="52" t="s">
        <v>764</v>
      </c>
      <c r="C219" s="51" t="s">
        <v>763</v>
      </c>
      <c r="D219" s="61"/>
      <c r="E219" s="61"/>
    </row>
    <row r="220" spans="1:5" ht="38.25">
      <c r="A220">
        <v>2</v>
      </c>
      <c r="B220" s="52" t="s">
        <v>766</v>
      </c>
      <c r="C220" s="51" t="s">
        <v>765</v>
      </c>
      <c r="D220" s="61"/>
      <c r="E220" s="61"/>
    </row>
    <row r="221" spans="1:5" ht="38.25">
      <c r="A221">
        <v>3</v>
      </c>
      <c r="B221" s="52" t="s">
        <v>768</v>
      </c>
      <c r="C221" s="51" t="s">
        <v>767</v>
      </c>
      <c r="D221" s="61"/>
      <c r="E221" s="61"/>
    </row>
    <row r="222" spans="1:5" ht="38.25">
      <c r="A222">
        <v>4</v>
      </c>
      <c r="B222" s="54" t="s">
        <v>769</v>
      </c>
      <c r="C222" s="53" t="s">
        <v>845</v>
      </c>
      <c r="D222" s="62"/>
      <c r="E222" s="62"/>
    </row>
    <row r="223" spans="1:5" ht="38.25">
      <c r="A223">
        <v>5</v>
      </c>
      <c r="B223" s="52" t="s">
        <v>771</v>
      </c>
      <c r="C223" s="51" t="s">
        <v>770</v>
      </c>
      <c r="D223" s="61"/>
      <c r="E223" s="61"/>
    </row>
    <row r="224" spans="1:5" ht="25.5">
      <c r="A224">
        <v>6</v>
      </c>
      <c r="B224" s="52" t="s">
        <v>773</v>
      </c>
      <c r="C224" s="51" t="s">
        <v>772</v>
      </c>
      <c r="D224" s="61"/>
      <c r="E224" s="61"/>
    </row>
    <row r="225" spans="1:5" ht="38.25">
      <c r="A225">
        <v>7</v>
      </c>
      <c r="B225" s="52" t="s">
        <v>775</v>
      </c>
      <c r="C225" s="51" t="s">
        <v>774</v>
      </c>
      <c r="D225" s="61"/>
      <c r="E225" s="61"/>
    </row>
    <row r="226" spans="1:5" ht="25.5">
      <c r="A226">
        <v>8</v>
      </c>
      <c r="B226" s="52" t="s">
        <v>777</v>
      </c>
      <c r="C226" s="51" t="s">
        <v>776</v>
      </c>
      <c r="D226" s="61"/>
      <c r="E226" s="61"/>
    </row>
    <row r="227" spans="1:5" ht="38.25">
      <c r="A227">
        <v>9</v>
      </c>
      <c r="B227" s="52" t="s">
        <v>779</v>
      </c>
      <c r="C227" s="51" t="s">
        <v>778</v>
      </c>
      <c r="D227" s="61"/>
      <c r="E227" s="61"/>
    </row>
    <row r="228" spans="1:5" ht="38.25">
      <c r="A228">
        <v>10</v>
      </c>
      <c r="B228" s="52" t="s">
        <v>781</v>
      </c>
      <c r="C228" s="51" t="s">
        <v>780</v>
      </c>
      <c r="D228" s="61"/>
      <c r="E228" s="61"/>
    </row>
    <row r="229" spans="1:5" ht="38.25">
      <c r="A229">
        <v>11</v>
      </c>
      <c r="B229" s="54" t="s">
        <v>782</v>
      </c>
      <c r="C229" s="53" t="s">
        <v>846</v>
      </c>
      <c r="D229" s="62"/>
      <c r="E229" s="62"/>
    </row>
    <row r="230" spans="1:5" ht="38.25">
      <c r="A230">
        <v>12</v>
      </c>
      <c r="B230" s="56" t="s">
        <v>784</v>
      </c>
      <c r="C230" s="55" t="s">
        <v>783</v>
      </c>
      <c r="D230" s="63"/>
      <c r="E230" s="63"/>
    </row>
    <row r="231" spans="1:5" ht="38.25">
      <c r="A231">
        <v>13</v>
      </c>
      <c r="B231" s="56" t="s">
        <v>786</v>
      </c>
      <c r="C231" s="55" t="s">
        <v>785</v>
      </c>
      <c r="D231" s="63"/>
      <c r="E231" s="63"/>
    </row>
    <row r="232" spans="1:5" ht="38.25">
      <c r="A232">
        <v>14</v>
      </c>
      <c r="B232" s="56" t="s">
        <v>788</v>
      </c>
      <c r="C232" s="55" t="s">
        <v>787</v>
      </c>
      <c r="D232" s="63"/>
      <c r="E232" s="63"/>
    </row>
    <row r="233" spans="1:5" ht="38.25">
      <c r="A233">
        <v>15</v>
      </c>
      <c r="B233" s="52" t="s">
        <v>790</v>
      </c>
      <c r="C233" s="51" t="s">
        <v>789</v>
      </c>
      <c r="D233" s="61"/>
      <c r="E233" s="61"/>
    </row>
    <row r="234" spans="1:5" ht="38.25">
      <c r="A234">
        <v>16</v>
      </c>
      <c r="B234" s="52" t="s">
        <v>792</v>
      </c>
      <c r="C234" s="51" t="s">
        <v>791</v>
      </c>
      <c r="D234" s="61"/>
      <c r="E234" s="61"/>
    </row>
    <row r="235" spans="1:5" ht="38.25">
      <c r="A235">
        <v>17</v>
      </c>
      <c r="B235" s="52" t="s">
        <v>794</v>
      </c>
      <c r="C235" s="51" t="s">
        <v>793</v>
      </c>
      <c r="D235" s="61"/>
      <c r="E235" s="61"/>
    </row>
    <row r="236" spans="1:5" ht="38.25">
      <c r="A236">
        <v>18</v>
      </c>
      <c r="B236" s="54" t="s">
        <v>795</v>
      </c>
      <c r="C236" s="53" t="s">
        <v>847</v>
      </c>
      <c r="D236" s="62"/>
      <c r="E236" s="62"/>
    </row>
    <row r="237" spans="1:5" ht="25.5">
      <c r="A237">
        <v>19</v>
      </c>
      <c r="B237" s="56" t="s">
        <v>797</v>
      </c>
      <c r="C237" s="55" t="s">
        <v>796</v>
      </c>
      <c r="D237" s="63"/>
      <c r="E237" s="63"/>
    </row>
    <row r="238" spans="1:5" ht="38.25">
      <c r="A238">
        <v>20</v>
      </c>
      <c r="B238" s="56" t="s">
        <v>799</v>
      </c>
      <c r="C238" s="55" t="s">
        <v>798</v>
      </c>
      <c r="D238" s="63"/>
      <c r="E238" s="63"/>
    </row>
    <row r="239" spans="1:5" ht="25.5">
      <c r="A239">
        <v>21</v>
      </c>
      <c r="B239" s="52" t="s">
        <v>801</v>
      </c>
      <c r="C239" s="51" t="s">
        <v>800</v>
      </c>
      <c r="D239" s="61"/>
      <c r="E239" s="61"/>
    </row>
    <row r="240" spans="1:5" ht="38.25">
      <c r="A240">
        <v>22</v>
      </c>
      <c r="B240" s="54" t="s">
        <v>802</v>
      </c>
      <c r="C240" s="53" t="s">
        <v>848</v>
      </c>
      <c r="D240" s="62"/>
      <c r="E240" s="62"/>
    </row>
    <row r="241" spans="1:5" ht="38.25">
      <c r="A241">
        <v>23</v>
      </c>
      <c r="B241" s="52" t="s">
        <v>804</v>
      </c>
      <c r="C241" s="51" t="s">
        <v>803</v>
      </c>
      <c r="D241" s="61"/>
      <c r="E241" s="61"/>
    </row>
    <row r="242" spans="1:5" ht="25.5">
      <c r="A242">
        <v>24</v>
      </c>
      <c r="B242" s="52" t="s">
        <v>806</v>
      </c>
      <c r="C242" s="51" t="s">
        <v>805</v>
      </c>
      <c r="D242" s="61"/>
      <c r="E242" s="61"/>
    </row>
    <row r="243" spans="1:5" ht="38.25">
      <c r="A243">
        <v>25</v>
      </c>
      <c r="B243" s="52" t="s">
        <v>808</v>
      </c>
      <c r="C243" s="51" t="s">
        <v>807</v>
      </c>
      <c r="D243" s="61"/>
      <c r="E243" s="61"/>
    </row>
    <row r="244" spans="1:5" ht="25.5">
      <c r="A244">
        <v>1</v>
      </c>
      <c r="B244" s="52" t="s">
        <v>810</v>
      </c>
      <c r="C244" s="60" t="s">
        <v>809</v>
      </c>
      <c r="D244" s="64"/>
      <c r="E244" s="64"/>
    </row>
    <row r="245" spans="1:5">
      <c r="A245">
        <v>2</v>
      </c>
      <c r="B245" s="52" t="s">
        <v>812</v>
      </c>
      <c r="C245" s="60" t="s">
        <v>811</v>
      </c>
      <c r="D245" s="64"/>
      <c r="E245" s="64"/>
    </row>
    <row r="246" spans="1:5" ht="25.5">
      <c r="A246">
        <v>3</v>
      </c>
      <c r="B246" s="52" t="s">
        <v>814</v>
      </c>
      <c r="C246" s="60" t="s">
        <v>813</v>
      </c>
      <c r="D246" s="64"/>
      <c r="E246" s="64"/>
    </row>
    <row r="247" spans="1:5" ht="25.5">
      <c r="A247">
        <v>4</v>
      </c>
      <c r="B247" s="52" t="s">
        <v>816</v>
      </c>
      <c r="C247" s="60" t="s">
        <v>815</v>
      </c>
      <c r="D247" s="64"/>
      <c r="E247" s="64"/>
    </row>
    <row r="248" spans="1:5" ht="25.5">
      <c r="A248">
        <v>5</v>
      </c>
      <c r="B248" s="52" t="s">
        <v>818</v>
      </c>
      <c r="C248" s="60" t="s">
        <v>817</v>
      </c>
      <c r="D248" s="64"/>
      <c r="E248" s="64"/>
    </row>
    <row r="249" spans="1:5">
      <c r="A249">
        <v>6</v>
      </c>
      <c r="B249" s="52" t="s">
        <v>820</v>
      </c>
      <c r="C249" s="60" t="s">
        <v>819</v>
      </c>
      <c r="D249" s="64"/>
      <c r="E249" s="64"/>
    </row>
    <row r="250" spans="1:5">
      <c r="A250">
        <v>7</v>
      </c>
      <c r="B250" s="52" t="s">
        <v>822</v>
      </c>
      <c r="C250" s="60" t="s">
        <v>821</v>
      </c>
      <c r="D250" s="64"/>
      <c r="E250" s="64"/>
    </row>
    <row r="251" spans="1:5">
      <c r="A251">
        <v>8</v>
      </c>
      <c r="B251" s="52" t="s">
        <v>824</v>
      </c>
      <c r="C251" s="60" t="s">
        <v>823</v>
      </c>
      <c r="D251" s="64"/>
      <c r="E251" s="64"/>
    </row>
    <row r="252" spans="1:5">
      <c r="A252">
        <v>9</v>
      </c>
      <c r="B252" s="56" t="s">
        <v>826</v>
      </c>
      <c r="C252" s="60" t="s">
        <v>825</v>
      </c>
      <c r="D252" s="64"/>
      <c r="E252" s="64"/>
    </row>
    <row r="253" spans="1:5">
      <c r="A253">
        <v>10</v>
      </c>
      <c r="B253" s="52" t="s">
        <v>828</v>
      </c>
      <c r="C253" s="60" t="s">
        <v>827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  <pageSetUpPr fitToPage="1"/>
  </sheetPr>
  <dimension ref="A1:AG666"/>
  <sheetViews>
    <sheetView showGridLines="0" tabSelected="1" view="pageBreakPreview" topLeftCell="A259" zoomScale="160" zoomScaleNormal="85" zoomScaleSheetLayoutView="160" workbookViewId="0">
      <selection activeCell="K266" sqref="K26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.14062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26" t="s">
        <v>849</v>
      </c>
      <c r="D2" s="226"/>
      <c r="E2" s="226"/>
      <c r="F2" s="335" t="s">
        <v>1052</v>
      </c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5"/>
      <c r="V2" s="6"/>
      <c r="W2" s="6"/>
    </row>
    <row r="3" spans="1:23" ht="18.75" customHeight="1" thickBot="1">
      <c r="A3" s="4"/>
      <c r="B3" s="4"/>
      <c r="C3" s="226" t="s">
        <v>1033</v>
      </c>
      <c r="D3" s="226"/>
      <c r="E3" s="226"/>
      <c r="F3" s="340" t="str">
        <f>IF(ISERROR(VLOOKUP(F2,general!$B:$C,2,FALSE))=TRUE,"",(VLOOKUP(F2,general!$B:$C,2,FALSE)))</f>
        <v/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5"/>
      <c r="V3" s="6"/>
      <c r="W3" s="6"/>
    </row>
    <row r="4" spans="1:23" ht="15.75" customHeight="1" thickBot="1">
      <c r="A4" s="4"/>
      <c r="B4" s="4"/>
      <c r="C4" s="4"/>
      <c r="D4" s="226" t="s">
        <v>315</v>
      </c>
      <c r="E4" s="226"/>
      <c r="F4" s="336">
        <v>2021</v>
      </c>
      <c r="G4" s="336"/>
      <c r="H4" s="336"/>
      <c r="I4" s="336"/>
      <c r="J4" s="336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37" t="s">
        <v>1034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9"/>
    </row>
    <row r="7" spans="1:23" ht="3.75" customHeight="1"/>
    <row r="8" spans="1:23" ht="18" customHeight="1">
      <c r="A8" s="230" t="s">
        <v>0</v>
      </c>
      <c r="B8" s="230"/>
      <c r="C8" s="230"/>
      <c r="D8" s="332" t="s">
        <v>1082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</row>
    <row r="9" spans="1:23" ht="17.25" customHeight="1">
      <c r="A9" s="230" t="s">
        <v>18</v>
      </c>
      <c r="B9" s="230"/>
      <c r="C9" s="230"/>
      <c r="D9" s="231" t="s">
        <v>1083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</row>
    <row r="10" spans="1:23" ht="17.25" customHeight="1">
      <c r="A10" s="230" t="s">
        <v>19</v>
      </c>
      <c r="B10" s="230"/>
      <c r="C10" s="230"/>
      <c r="D10" s="333">
        <v>4023609.35</v>
      </c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</row>
    <row r="11" spans="1:23" ht="27.75" customHeight="1">
      <c r="A11" s="230" t="s">
        <v>1051</v>
      </c>
      <c r="B11" s="230"/>
      <c r="C11" s="334"/>
      <c r="D11" s="343" t="s">
        <v>1138</v>
      </c>
      <c r="E11" s="343"/>
      <c r="F11" s="343"/>
      <c r="G11" s="343"/>
      <c r="H11" s="343" t="s">
        <v>1048</v>
      </c>
      <c r="I11" s="343"/>
      <c r="J11" s="343"/>
      <c r="K11" s="343"/>
      <c r="L11" s="343"/>
      <c r="M11" s="343"/>
      <c r="N11" s="343"/>
      <c r="O11" s="343"/>
      <c r="P11" s="343"/>
      <c r="Q11" s="343"/>
      <c r="R11" s="137"/>
      <c r="S11" s="137"/>
      <c r="T11" s="137"/>
      <c r="U11" s="137"/>
      <c r="V11" s="137"/>
      <c r="W11" s="137"/>
    </row>
    <row r="12" spans="1:23" ht="27" customHeight="1">
      <c r="A12" s="230" t="s">
        <v>1139</v>
      </c>
      <c r="B12" s="230"/>
      <c r="C12" s="135"/>
      <c r="D12" s="344">
        <v>3523609.35</v>
      </c>
      <c r="E12" s="344"/>
      <c r="F12" s="344"/>
      <c r="G12" s="344"/>
      <c r="H12" s="344">
        <v>500000</v>
      </c>
      <c r="I12" s="344"/>
      <c r="J12" s="344"/>
      <c r="K12" s="344"/>
      <c r="L12" s="344"/>
      <c r="M12" s="344"/>
      <c r="N12" s="344"/>
      <c r="O12" s="344"/>
      <c r="P12" s="344"/>
      <c r="Q12" s="344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24" t="s">
        <v>336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</row>
    <row r="15" spans="1:23" ht="15.75" customHeight="1">
      <c r="A15" s="341" t="s">
        <v>320</v>
      </c>
      <c r="B15" s="341"/>
      <c r="C15" s="341"/>
      <c r="D15" s="342" t="s">
        <v>316</v>
      </c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</row>
    <row r="16" spans="1:23" ht="16.5" customHeight="1">
      <c r="A16" s="326" t="s">
        <v>322</v>
      </c>
      <c r="B16" s="326"/>
      <c r="C16" s="326"/>
      <c r="D16" s="331" t="s">
        <v>992</v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</row>
    <row r="17" spans="1:33" ht="17.25" customHeight="1">
      <c r="A17" s="326" t="s">
        <v>323</v>
      </c>
      <c r="B17" s="327"/>
      <c r="C17" s="327"/>
      <c r="D17" s="328" t="s">
        <v>970</v>
      </c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30"/>
    </row>
    <row r="18" spans="1:33" ht="22.5" customHeight="1">
      <c r="A18" s="326" t="s">
        <v>324</v>
      </c>
      <c r="B18" s="327"/>
      <c r="C18" s="327"/>
      <c r="D18" s="328" t="s">
        <v>873</v>
      </c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30"/>
    </row>
    <row r="19" spans="1:33" ht="21.75" customHeight="1">
      <c r="A19" s="326" t="s">
        <v>325</v>
      </c>
      <c r="B19" s="32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30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24" t="s">
        <v>326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</row>
    <row r="22" spans="1:33" ht="20.25" customHeight="1">
      <c r="A22" s="325" t="s">
        <v>1036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</row>
    <row r="23" spans="1:33" ht="22.5" customHeight="1">
      <c r="A23" s="324" t="s">
        <v>334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</row>
    <row r="24" spans="1:33" ht="24.75" customHeight="1">
      <c r="A24" s="325" t="s">
        <v>1092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</row>
    <row r="25" spans="1:33" ht="20.25" customHeight="1">
      <c r="A25" s="324" t="s">
        <v>329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</row>
    <row r="26" spans="1:33" s="3" customFormat="1" ht="25.5" customHeight="1">
      <c r="A26" s="247" t="s">
        <v>1093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276" t="s">
        <v>5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81" t="s">
        <v>1004</v>
      </c>
      <c r="B31" s="281"/>
      <c r="C31" s="313" t="s">
        <v>1053</v>
      </c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5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16" t="s">
        <v>1006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81" t="s">
        <v>22</v>
      </c>
      <c r="B35" s="281"/>
      <c r="C35" s="323" t="s">
        <v>1054</v>
      </c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82" t="s">
        <v>338</v>
      </c>
      <c r="B37" s="284"/>
      <c r="C37" s="104" t="s">
        <v>1056</v>
      </c>
      <c r="D37" s="50"/>
      <c r="E37" s="281" t="s">
        <v>4</v>
      </c>
      <c r="F37" s="281"/>
      <c r="G37" s="319" t="s">
        <v>1090</v>
      </c>
      <c r="H37" s="319"/>
      <c r="I37" s="319"/>
      <c r="J37" s="319"/>
      <c r="K37" s="50"/>
      <c r="L37" s="50"/>
      <c r="M37" s="281" t="s">
        <v>1005</v>
      </c>
      <c r="N37" s="281"/>
      <c r="O37" s="281"/>
      <c r="P37" s="281"/>
      <c r="Q37" s="319" t="s">
        <v>1055</v>
      </c>
      <c r="R37" s="319"/>
      <c r="S37" s="319"/>
      <c r="T37" s="319"/>
      <c r="U37" s="319"/>
      <c r="V37" s="319"/>
      <c r="W37" s="31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82" t="s">
        <v>1013</v>
      </c>
      <c r="B39" s="284"/>
      <c r="C39" s="111" t="s">
        <v>1057</v>
      </c>
      <c r="D39" s="50"/>
      <c r="E39" s="282" t="s">
        <v>24</v>
      </c>
      <c r="F39" s="284"/>
      <c r="G39" s="319" t="s">
        <v>1058</v>
      </c>
      <c r="H39" s="319"/>
      <c r="I39" s="319"/>
      <c r="J39" s="319"/>
      <c r="K39" s="50"/>
      <c r="L39" s="50"/>
      <c r="M39" s="281" t="s">
        <v>1014</v>
      </c>
      <c r="N39" s="281"/>
      <c r="O39" s="281"/>
      <c r="P39" s="281"/>
      <c r="Q39" s="319" t="s">
        <v>1059</v>
      </c>
      <c r="R39" s="319"/>
      <c r="S39" s="319"/>
      <c r="T39" s="319"/>
      <c r="U39" s="319"/>
      <c r="V39" s="319"/>
      <c r="W39" s="31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81" t="s">
        <v>1000</v>
      </c>
      <c r="D41" s="281"/>
      <c r="E41" s="281"/>
      <c r="F41" s="281"/>
      <c r="H41" s="50"/>
      <c r="I41" s="50"/>
      <c r="J41" s="50"/>
      <c r="O41" s="281" t="s">
        <v>1003</v>
      </c>
      <c r="P41" s="281"/>
      <c r="Q41" s="281"/>
      <c r="R41" s="281"/>
      <c r="S41" s="281"/>
      <c r="T41" s="281"/>
      <c r="U41" s="281"/>
      <c r="V41" s="281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787</v>
      </c>
      <c r="D42" s="50"/>
      <c r="E42" s="307">
        <v>2020</v>
      </c>
      <c r="F42" s="307"/>
      <c r="H42" s="50"/>
      <c r="I42" s="50"/>
      <c r="J42" s="50"/>
      <c r="O42" s="321">
        <v>866</v>
      </c>
      <c r="P42" s="321"/>
      <c r="Q42" s="321"/>
      <c r="R42" s="321"/>
      <c r="S42" s="321"/>
      <c r="T42" s="321"/>
      <c r="U42" s="321"/>
      <c r="V42" s="321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1001</v>
      </c>
      <c r="D43" s="101"/>
      <c r="E43" s="309" t="s">
        <v>1002</v>
      </c>
      <c r="F43" s="309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310" t="s">
        <v>962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97" t="s">
        <v>25</v>
      </c>
      <c r="B46" s="298"/>
      <c r="C46" s="281" t="s">
        <v>22</v>
      </c>
      <c r="D46" s="281"/>
      <c r="E46" s="301" t="s">
        <v>3</v>
      </c>
      <c r="F46" s="282" t="s">
        <v>328</v>
      </c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4"/>
      <c r="U46" s="105"/>
      <c r="V46" s="207" t="s">
        <v>27</v>
      </c>
      <c r="W46" s="281" t="s">
        <v>1017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99"/>
      <c r="B47" s="300"/>
      <c r="C47" s="281"/>
      <c r="D47" s="281"/>
      <c r="E47" s="302"/>
      <c r="F47" s="303" t="s">
        <v>300</v>
      </c>
      <c r="G47" s="304"/>
      <c r="H47" s="305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208"/>
      <c r="W47" s="281"/>
    </row>
    <row r="48" spans="1:33" ht="29.25" customHeight="1">
      <c r="A48" s="292" t="s">
        <v>1</v>
      </c>
      <c r="B48" s="292"/>
      <c r="C48" s="320" t="s">
        <v>1115</v>
      </c>
      <c r="D48" s="320"/>
      <c r="E48" s="112" t="s">
        <v>1094</v>
      </c>
      <c r="F48" s="211" t="s">
        <v>996</v>
      </c>
      <c r="G48" s="285"/>
      <c r="H48" s="212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866</v>
      </c>
      <c r="U48" s="74"/>
      <c r="V48" s="115">
        <f>IF(SUM(I48:T48)=0,"",SUM(I48:T48))</f>
        <v>866</v>
      </c>
      <c r="W48" s="295" t="str">
        <f>IF($G$39="porcentaje",FIXED(V48/V49*100,2)&amp;"%",IF($G$39="Promedio",V48/V49,IF($G$39="variación porcentual",FIXED(((V48/V49)-1)*100,2)&amp;"%",IF($G$39="OTRAS","CAPTURAR EL RESULTADO DEL INDICADOR"))))</f>
        <v>10.04%</v>
      </c>
      <c r="Y48" s="1"/>
      <c r="AC48" s="10"/>
      <c r="AF48" s="10"/>
      <c r="AG48" s="10"/>
    </row>
    <row r="49" spans="1:33" ht="30" customHeight="1">
      <c r="A49" s="292" t="s">
        <v>2</v>
      </c>
      <c r="B49" s="292"/>
      <c r="C49" s="320" t="s">
        <v>1116</v>
      </c>
      <c r="D49" s="320"/>
      <c r="E49" s="112" t="s">
        <v>1094</v>
      </c>
      <c r="F49" s="211" t="s">
        <v>997</v>
      </c>
      <c r="G49" s="285"/>
      <c r="H49" s="212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787</v>
      </c>
      <c r="U49" s="73">
        <f>SUM(I49:T49)</f>
        <v>787</v>
      </c>
      <c r="V49" s="115">
        <f>IF(SUM(I49:T49)=0,"",SUM(I49:T49))</f>
        <v>787</v>
      </c>
      <c r="W49" s="295"/>
      <c r="Y49" s="1"/>
      <c r="AA49" s="3"/>
      <c r="AC49" s="10"/>
      <c r="AF49" s="10"/>
      <c r="AG49" s="10"/>
    </row>
    <row r="50" spans="1:33" ht="17.25" customHeight="1">
      <c r="A50" s="296" t="s">
        <v>298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</row>
    <row r="51" spans="1:33" s="3" customFormat="1" ht="15.75" customHeight="1">
      <c r="A51" s="297" t="s">
        <v>25</v>
      </c>
      <c r="B51" s="298"/>
      <c r="C51" s="281" t="s">
        <v>22</v>
      </c>
      <c r="D51" s="281"/>
      <c r="E51" s="301" t="s">
        <v>3</v>
      </c>
      <c r="F51" s="282" t="s">
        <v>328</v>
      </c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4"/>
      <c r="U51" s="105"/>
      <c r="V51" s="207" t="s">
        <v>27</v>
      </c>
      <c r="W51" s="281" t="s">
        <v>1018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99"/>
      <c r="B52" s="300"/>
      <c r="C52" s="281"/>
      <c r="D52" s="281"/>
      <c r="E52" s="302"/>
      <c r="F52" s="303" t="s">
        <v>298</v>
      </c>
      <c r="G52" s="304"/>
      <c r="H52" s="305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208"/>
      <c r="W52" s="281"/>
    </row>
    <row r="53" spans="1:33" ht="29.25" customHeight="1">
      <c r="A53" s="292" t="s">
        <v>1</v>
      </c>
      <c r="B53" s="292"/>
      <c r="C53" s="293" t="str">
        <f>IF(C48=0,"",C48)</f>
        <v>Visitas a inmuebles 2021</v>
      </c>
      <c r="D53" s="294"/>
      <c r="E53" s="133" t="str">
        <f>IF(E48=0,"",E48)</f>
        <v>Visitas a inmuebles</v>
      </c>
      <c r="F53" s="211" t="s">
        <v>1015</v>
      </c>
      <c r="G53" s="285"/>
      <c r="H53" s="212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95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92" t="s">
        <v>2</v>
      </c>
      <c r="B54" s="292"/>
      <c r="C54" s="293" t="str">
        <f>IF(C49=0,"",C49)</f>
        <v>Visitas a inmubles 2020</v>
      </c>
      <c r="D54" s="294"/>
      <c r="E54" s="134" t="str">
        <f>IF(E49=0,"",E49)</f>
        <v>Visitas a inmuebles</v>
      </c>
      <c r="F54" s="211" t="s">
        <v>1016</v>
      </c>
      <c r="G54" s="285"/>
      <c r="H54" s="212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v>787</v>
      </c>
      <c r="U54" s="73">
        <f>SUM(I54:T54)</f>
        <v>787</v>
      </c>
      <c r="V54" s="115">
        <f t="shared" si="0"/>
        <v>787</v>
      </c>
      <c r="W54" s="295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312" t="s">
        <v>963</v>
      </c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87" t="s">
        <v>998</v>
      </c>
      <c r="B58" s="288"/>
      <c r="C58" s="288"/>
      <c r="D58" s="288"/>
      <c r="E58" s="288"/>
      <c r="F58" s="289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1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76" t="s">
        <v>6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81" t="s">
        <v>1004</v>
      </c>
      <c r="B62" s="281"/>
      <c r="C62" s="313" t="s">
        <v>1060</v>
      </c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5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16" t="s">
        <v>1006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8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48.75" customHeight="1">
      <c r="A66" s="281" t="s">
        <v>22</v>
      </c>
      <c r="B66" s="281"/>
      <c r="C66" s="319" t="s">
        <v>1130</v>
      </c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48" customHeight="1">
      <c r="A68" s="282" t="s">
        <v>338</v>
      </c>
      <c r="B68" s="284"/>
      <c r="C68" s="104" t="s">
        <v>1062</v>
      </c>
      <c r="D68" s="50"/>
      <c r="E68" s="281" t="s">
        <v>4</v>
      </c>
      <c r="F68" s="281"/>
      <c r="G68" s="319" t="s">
        <v>1090</v>
      </c>
      <c r="H68" s="319"/>
      <c r="I68" s="319"/>
      <c r="J68" s="319"/>
      <c r="K68" s="50"/>
      <c r="L68" s="50"/>
      <c r="M68" s="281" t="s">
        <v>1005</v>
      </c>
      <c r="N68" s="281"/>
      <c r="O68" s="281"/>
      <c r="P68" s="281"/>
      <c r="Q68" s="319" t="s">
        <v>1061</v>
      </c>
      <c r="R68" s="319"/>
      <c r="S68" s="319"/>
      <c r="T68" s="319"/>
      <c r="U68" s="319"/>
      <c r="V68" s="319"/>
      <c r="W68" s="31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82" t="s">
        <v>1013</v>
      </c>
      <c r="B70" s="284"/>
      <c r="C70" s="111" t="s">
        <v>1057</v>
      </c>
      <c r="D70" s="50"/>
      <c r="E70" s="282" t="s">
        <v>24</v>
      </c>
      <c r="F70" s="284"/>
      <c r="G70" s="319" t="s">
        <v>1064</v>
      </c>
      <c r="H70" s="319"/>
      <c r="I70" s="319"/>
      <c r="J70" s="319"/>
      <c r="K70" s="50"/>
      <c r="L70" s="50"/>
      <c r="M70" s="281" t="s">
        <v>1014</v>
      </c>
      <c r="N70" s="281"/>
      <c r="O70" s="281"/>
      <c r="P70" s="281"/>
      <c r="Q70" s="319" t="s">
        <v>1131</v>
      </c>
      <c r="R70" s="319"/>
      <c r="S70" s="319"/>
      <c r="T70" s="319"/>
      <c r="U70" s="319"/>
      <c r="V70" s="319"/>
      <c r="W70" s="31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81" t="s">
        <v>1000</v>
      </c>
      <c r="D72" s="281"/>
      <c r="E72" s="281"/>
      <c r="F72" s="281"/>
      <c r="H72" s="50"/>
      <c r="I72" s="50"/>
      <c r="J72" s="50"/>
      <c r="O72" s="281" t="s">
        <v>1003</v>
      </c>
      <c r="P72" s="281"/>
      <c r="Q72" s="281"/>
      <c r="R72" s="281"/>
      <c r="S72" s="281"/>
      <c r="T72" s="281"/>
      <c r="U72" s="281"/>
      <c r="V72" s="281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2800</v>
      </c>
      <c r="D73" s="50"/>
      <c r="E73" s="307">
        <v>2021</v>
      </c>
      <c r="F73" s="307"/>
      <c r="H73" s="50"/>
      <c r="I73" s="50"/>
      <c r="J73" s="50"/>
      <c r="O73" s="321">
        <v>1600</v>
      </c>
      <c r="P73" s="321"/>
      <c r="Q73" s="321"/>
      <c r="R73" s="321"/>
      <c r="S73" s="321"/>
      <c r="T73" s="321"/>
      <c r="U73" s="321"/>
      <c r="V73" s="321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1001</v>
      </c>
      <c r="D74" s="101"/>
      <c r="E74" s="309" t="s">
        <v>1002</v>
      </c>
      <c r="F74" s="309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310" t="s">
        <v>962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97" t="s">
        <v>25</v>
      </c>
      <c r="B77" s="298"/>
      <c r="C77" s="281" t="s">
        <v>22</v>
      </c>
      <c r="D77" s="281"/>
      <c r="E77" s="301" t="s">
        <v>3</v>
      </c>
      <c r="F77" s="282" t="s">
        <v>328</v>
      </c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4"/>
      <c r="U77" s="105"/>
      <c r="V77" s="207" t="s">
        <v>27</v>
      </c>
      <c r="W77" s="281" t="s">
        <v>1017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99"/>
      <c r="B78" s="300"/>
      <c r="C78" s="281"/>
      <c r="D78" s="281"/>
      <c r="E78" s="302"/>
      <c r="F78" s="303" t="s">
        <v>300</v>
      </c>
      <c r="G78" s="304"/>
      <c r="H78" s="305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208"/>
      <c r="W78" s="281"/>
    </row>
    <row r="79" spans="1:33" ht="29.25" customHeight="1">
      <c r="A79" s="292" t="s">
        <v>1</v>
      </c>
      <c r="B79" s="292"/>
      <c r="C79" s="320" t="s">
        <v>1091</v>
      </c>
      <c r="D79" s="320"/>
      <c r="E79" s="112" t="s">
        <v>1097</v>
      </c>
      <c r="F79" s="211" t="s">
        <v>996</v>
      </c>
      <c r="G79" s="285"/>
      <c r="H79" s="212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1600</v>
      </c>
      <c r="U79" s="74"/>
      <c r="V79" s="115">
        <f>IF(SUM(I79:T79)=0,"",SUM(I79:T79))</f>
        <v>1600</v>
      </c>
      <c r="W79" s="295" t="str">
        <f>IF($G$70="porcentaje",FIXED(V79/V80*100,2)&amp;"%",IF($G$70="Promedio",V79/V80,IF($G$70="variación porcentual",FIXED(((V79/V80)-1)*100,2)&amp;"%",IF($G$70="OTRAS","CAPTURAR EL RESULTADO DEL INDICADOR"))))</f>
        <v>57.14%</v>
      </c>
      <c r="Y79" s="1"/>
      <c r="AC79" s="10"/>
      <c r="AF79" s="10"/>
      <c r="AG79" s="10"/>
    </row>
    <row r="80" spans="1:33" ht="30" customHeight="1">
      <c r="A80" s="292" t="s">
        <v>2</v>
      </c>
      <c r="B80" s="292"/>
      <c r="C80" s="320" t="s">
        <v>1096</v>
      </c>
      <c r="D80" s="320"/>
      <c r="E80" s="112" t="s">
        <v>1097</v>
      </c>
      <c r="F80" s="211" t="s">
        <v>997</v>
      </c>
      <c r="G80" s="285"/>
      <c r="H80" s="212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2800</v>
      </c>
      <c r="U80" s="73">
        <f>SUM(I80:T80)</f>
        <v>2800</v>
      </c>
      <c r="V80" s="115">
        <f>IF(SUM(I80:T80)=0,"",SUM(I80:T80))</f>
        <v>2800</v>
      </c>
      <c r="W80" s="295"/>
      <c r="Y80" s="1"/>
      <c r="AA80" s="3"/>
      <c r="AC80" s="10"/>
      <c r="AF80" s="10"/>
      <c r="AG80" s="10"/>
    </row>
    <row r="81" spans="1:33" ht="17.25" customHeight="1">
      <c r="A81" s="296" t="s">
        <v>298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</row>
    <row r="82" spans="1:33" s="3" customFormat="1" ht="15.75" customHeight="1">
      <c r="A82" s="297" t="s">
        <v>25</v>
      </c>
      <c r="B82" s="298"/>
      <c r="C82" s="281" t="s">
        <v>22</v>
      </c>
      <c r="D82" s="281"/>
      <c r="E82" s="301" t="s">
        <v>3</v>
      </c>
      <c r="F82" s="282" t="s">
        <v>328</v>
      </c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4"/>
      <c r="U82" s="105"/>
      <c r="V82" s="207" t="s">
        <v>27</v>
      </c>
      <c r="W82" s="281" t="s">
        <v>1018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99"/>
      <c r="B83" s="300"/>
      <c r="C83" s="281"/>
      <c r="D83" s="281"/>
      <c r="E83" s="302"/>
      <c r="F83" s="303" t="s">
        <v>298</v>
      </c>
      <c r="G83" s="304"/>
      <c r="H83" s="305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208"/>
      <c r="W83" s="281"/>
    </row>
    <row r="84" spans="1:33" ht="28.5" customHeight="1">
      <c r="A84" s="255" t="s">
        <v>1</v>
      </c>
      <c r="B84" s="257"/>
      <c r="C84" s="293" t="str">
        <f>IF(C79=0,"",C79)</f>
        <v>Población en estado de riesgo que cuenta con el Plan</v>
      </c>
      <c r="D84" s="294"/>
      <c r="E84" s="134" t="str">
        <f>IF(E79=0,"",E79)</f>
        <v>Personas</v>
      </c>
      <c r="F84" s="211" t="s">
        <v>1015</v>
      </c>
      <c r="G84" s="285"/>
      <c r="H84" s="212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95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55" t="s">
        <v>2</v>
      </c>
      <c r="B85" s="257"/>
      <c r="C85" s="293" t="str">
        <f>IF(C80=0,"",C80)</f>
        <v>Población total del municipio en estado de riesgo</v>
      </c>
      <c r="D85" s="294"/>
      <c r="E85" s="134" t="str">
        <f>IF(E80=0,"",E80)</f>
        <v>Personas</v>
      </c>
      <c r="F85" s="211" t="s">
        <v>1016</v>
      </c>
      <c r="G85" s="285"/>
      <c r="H85" s="212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2800</v>
      </c>
      <c r="U85" s="73">
        <f>SUM(I85:T85)</f>
        <v>2800</v>
      </c>
      <c r="V85" s="115">
        <f>IF(SUM(I85:T85)=0,"",SUM(I85:T85))</f>
        <v>2800</v>
      </c>
      <c r="W85" s="295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312" t="s">
        <v>963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87" t="s">
        <v>998</v>
      </c>
      <c r="B89" s="288"/>
      <c r="C89" s="288"/>
      <c r="D89" s="288"/>
      <c r="E89" s="288"/>
      <c r="F89" s="289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1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276" t="s">
        <v>999</v>
      </c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81" t="s">
        <v>1007</v>
      </c>
      <c r="B93" s="281"/>
      <c r="C93" s="313" t="s">
        <v>1071</v>
      </c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5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16" t="s">
        <v>1006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8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81" t="s">
        <v>22</v>
      </c>
      <c r="B97" s="281"/>
      <c r="C97" s="319" t="s">
        <v>1098</v>
      </c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5" customHeight="1">
      <c r="A99" s="282" t="s">
        <v>338</v>
      </c>
      <c r="B99" s="284"/>
      <c r="C99" s="104" t="s">
        <v>1100</v>
      </c>
      <c r="D99" s="50"/>
      <c r="E99" s="281" t="s">
        <v>4</v>
      </c>
      <c r="F99" s="281"/>
      <c r="G99" s="319" t="s">
        <v>1101</v>
      </c>
      <c r="H99" s="319"/>
      <c r="I99" s="319"/>
      <c r="J99" s="319"/>
      <c r="K99" s="50"/>
      <c r="L99" s="50"/>
      <c r="M99" s="281" t="s">
        <v>1005</v>
      </c>
      <c r="N99" s="281"/>
      <c r="O99" s="281"/>
      <c r="P99" s="281"/>
      <c r="Q99" s="319" t="s">
        <v>1066</v>
      </c>
      <c r="R99" s="319"/>
      <c r="S99" s="319"/>
      <c r="T99" s="319"/>
      <c r="U99" s="319"/>
      <c r="V99" s="319"/>
      <c r="W99" s="31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82" t="s">
        <v>1013</v>
      </c>
      <c r="B101" s="284"/>
      <c r="C101" s="111" t="s">
        <v>1103</v>
      </c>
      <c r="D101" s="50"/>
      <c r="E101" s="282" t="s">
        <v>24</v>
      </c>
      <c r="F101" s="284"/>
      <c r="G101" s="319" t="s">
        <v>1058</v>
      </c>
      <c r="H101" s="319"/>
      <c r="I101" s="319"/>
      <c r="J101" s="319"/>
      <c r="K101" s="50"/>
      <c r="L101" s="50"/>
      <c r="M101" s="281" t="s">
        <v>1014</v>
      </c>
      <c r="N101" s="281"/>
      <c r="O101" s="281"/>
      <c r="P101" s="281"/>
      <c r="Q101" s="319" t="s">
        <v>1069</v>
      </c>
      <c r="R101" s="319"/>
      <c r="S101" s="319"/>
      <c r="T101" s="319"/>
      <c r="U101" s="319"/>
      <c r="V101" s="319"/>
      <c r="W101" s="31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81" t="s">
        <v>1000</v>
      </c>
      <c r="D103" s="281"/>
      <c r="E103" s="281"/>
      <c r="F103" s="281"/>
      <c r="H103" s="50"/>
      <c r="I103" s="50"/>
      <c r="J103" s="50"/>
      <c r="O103" s="281" t="s">
        <v>1003</v>
      </c>
      <c r="P103" s="281"/>
      <c r="Q103" s="281"/>
      <c r="R103" s="281"/>
      <c r="S103" s="281"/>
      <c r="T103" s="281"/>
      <c r="U103" s="281"/>
      <c r="V103" s="281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3165</v>
      </c>
      <c r="D104" s="50"/>
      <c r="E104" s="307">
        <v>2020</v>
      </c>
      <c r="F104" s="307"/>
      <c r="H104" s="50"/>
      <c r="I104" s="50"/>
      <c r="J104" s="50"/>
      <c r="O104" s="321">
        <v>3641</v>
      </c>
      <c r="P104" s="321"/>
      <c r="Q104" s="321"/>
      <c r="R104" s="321"/>
      <c r="S104" s="321"/>
      <c r="T104" s="321"/>
      <c r="U104" s="321"/>
      <c r="V104" s="321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1001</v>
      </c>
      <c r="D105" s="101"/>
      <c r="E105" s="309" t="s">
        <v>1002</v>
      </c>
      <c r="F105" s="309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310" t="s">
        <v>962</v>
      </c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97" t="s">
        <v>25</v>
      </c>
      <c r="B108" s="298"/>
      <c r="C108" s="281" t="s">
        <v>22</v>
      </c>
      <c r="D108" s="281"/>
      <c r="E108" s="301" t="s">
        <v>3</v>
      </c>
      <c r="F108" s="282" t="s">
        <v>328</v>
      </c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4"/>
      <c r="U108" s="105"/>
      <c r="V108" s="207" t="s">
        <v>27</v>
      </c>
      <c r="W108" s="281" t="s">
        <v>1017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99"/>
      <c r="B109" s="300"/>
      <c r="C109" s="281"/>
      <c r="D109" s="281"/>
      <c r="E109" s="302"/>
      <c r="F109" s="303" t="s">
        <v>300</v>
      </c>
      <c r="G109" s="304"/>
      <c r="H109" s="305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208"/>
      <c r="W109" s="281"/>
    </row>
    <row r="110" spans="1:33" ht="34.5" customHeight="1">
      <c r="A110" s="292" t="s">
        <v>1</v>
      </c>
      <c r="B110" s="292"/>
      <c r="C110" s="320" t="s">
        <v>1117</v>
      </c>
      <c r="D110" s="320"/>
      <c r="E110" s="112" t="s">
        <v>1097</v>
      </c>
      <c r="F110" s="211" t="s">
        <v>996</v>
      </c>
      <c r="G110" s="285"/>
      <c r="H110" s="212"/>
      <c r="I110" s="95"/>
      <c r="J110" s="73"/>
      <c r="K110" s="73"/>
      <c r="L110" s="73"/>
      <c r="M110" s="73"/>
      <c r="N110" s="73">
        <v>1821</v>
      </c>
      <c r="O110" s="73"/>
      <c r="P110" s="73"/>
      <c r="Q110" s="73"/>
      <c r="R110" s="73"/>
      <c r="S110" s="73"/>
      <c r="T110" s="73">
        <v>1820</v>
      </c>
      <c r="U110" s="74"/>
      <c r="V110" s="115">
        <f>IF(SUM(I110:T110)=0,"",SUM(I110:T110))</f>
        <v>3641</v>
      </c>
      <c r="W110" s="295" t="str">
        <f>IF($G$101="porcentaje",FIXED(V110/V111*100,2)&amp;"%",IF($G$101="Promedio",V110/V111,IF($G$101="variación porcentual",FIXED(((V110/V111)-1)*100,2)&amp;"%",IF($G$101="OTRAS","CAPTURAR EL RESULTADO DEL INDICADOR"))))</f>
        <v>15.04%</v>
      </c>
      <c r="Y110" s="113"/>
      <c r="AC110" s="10"/>
      <c r="AF110" s="10"/>
      <c r="AG110" s="10"/>
    </row>
    <row r="111" spans="1:33" ht="36" customHeight="1">
      <c r="A111" s="292" t="s">
        <v>2</v>
      </c>
      <c r="B111" s="292"/>
      <c r="C111" s="320" t="s">
        <v>1099</v>
      </c>
      <c r="D111" s="320"/>
      <c r="E111" s="112" t="s">
        <v>1097</v>
      </c>
      <c r="F111" s="211" t="s">
        <v>997</v>
      </c>
      <c r="G111" s="285"/>
      <c r="H111" s="212"/>
      <c r="I111" s="95"/>
      <c r="J111" s="73"/>
      <c r="K111" s="73"/>
      <c r="L111" s="73"/>
      <c r="M111" s="73"/>
      <c r="N111" s="73">
        <v>1365</v>
      </c>
      <c r="O111" s="73"/>
      <c r="P111" s="73"/>
      <c r="Q111" s="73"/>
      <c r="R111" s="73"/>
      <c r="S111" s="73"/>
      <c r="T111" s="73">
        <v>1800</v>
      </c>
      <c r="U111" s="73">
        <f>SUM(I111:T111)</f>
        <v>3165</v>
      </c>
      <c r="V111" s="115">
        <f>IF(SUM(I111:T111)=0,"",SUM(I111:T111))</f>
        <v>3165</v>
      </c>
      <c r="W111" s="295"/>
      <c r="Y111" s="1"/>
      <c r="AA111" s="3"/>
      <c r="AC111" s="10"/>
      <c r="AF111" s="10"/>
      <c r="AG111" s="10"/>
    </row>
    <row r="112" spans="1:33" ht="17.25" customHeight="1">
      <c r="A112" s="296" t="s">
        <v>298</v>
      </c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</row>
    <row r="113" spans="1:33" s="3" customFormat="1" ht="15.75" customHeight="1">
      <c r="A113" s="297" t="s">
        <v>25</v>
      </c>
      <c r="B113" s="298"/>
      <c r="C113" s="281" t="s">
        <v>22</v>
      </c>
      <c r="D113" s="281"/>
      <c r="E113" s="301" t="s">
        <v>3</v>
      </c>
      <c r="F113" s="282" t="s">
        <v>328</v>
      </c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4"/>
      <c r="U113" s="105"/>
      <c r="V113" s="207" t="s">
        <v>27</v>
      </c>
      <c r="W113" s="281" t="s">
        <v>1018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99"/>
      <c r="B114" s="300"/>
      <c r="C114" s="281"/>
      <c r="D114" s="281"/>
      <c r="E114" s="302"/>
      <c r="F114" s="303" t="s">
        <v>298</v>
      </c>
      <c r="G114" s="304"/>
      <c r="H114" s="305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208"/>
      <c r="W114" s="281"/>
    </row>
    <row r="115" spans="1:33" ht="29.25" customHeight="1">
      <c r="A115" s="292" t="s">
        <v>1</v>
      </c>
      <c r="B115" s="292"/>
      <c r="C115" s="293" t="str">
        <f>IF(C110=0,"",C110)</f>
        <v>Población capacitada en medidas de Protección Civil 2021</v>
      </c>
      <c r="D115" s="294"/>
      <c r="E115" s="134" t="str">
        <f>IF(E110=0,"",E110)</f>
        <v>Personas</v>
      </c>
      <c r="F115" s="211" t="s">
        <v>1015</v>
      </c>
      <c r="G115" s="285"/>
      <c r="H115" s="212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95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92" t="s">
        <v>2</v>
      </c>
      <c r="B116" s="292"/>
      <c r="C116" s="293" t="str">
        <f>IF(C111=0,"",C111)</f>
        <v>Población capacitada en medidas de Protección Civil 2020</v>
      </c>
      <c r="D116" s="294"/>
      <c r="E116" s="134" t="str">
        <f>IF(E111=0,"",E111)</f>
        <v>Personas</v>
      </c>
      <c r="F116" s="211" t="s">
        <v>1016</v>
      </c>
      <c r="G116" s="285"/>
      <c r="H116" s="212"/>
      <c r="I116" s="95"/>
      <c r="J116" s="73"/>
      <c r="K116" s="73"/>
      <c r="L116" s="73"/>
      <c r="M116" s="73"/>
      <c r="N116" s="73">
        <v>1365</v>
      </c>
      <c r="O116" s="73"/>
      <c r="P116" s="73"/>
      <c r="Q116" s="73"/>
      <c r="R116" s="73"/>
      <c r="S116" s="73"/>
      <c r="T116" s="73">
        <v>1800</v>
      </c>
      <c r="U116" s="73">
        <f>SUM(I116:T116)</f>
        <v>3165</v>
      </c>
      <c r="V116" s="115">
        <f>IF(SUM(I116:T116)=0,"",SUM(I116:T116))</f>
        <v>3165</v>
      </c>
      <c r="W116" s="295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312" t="s">
        <v>963</v>
      </c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87" t="s">
        <v>998</v>
      </c>
      <c r="B120" s="288"/>
      <c r="C120" s="288"/>
      <c r="D120" s="288"/>
      <c r="E120" s="288"/>
      <c r="F120" s="289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1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81" t="s">
        <v>1008</v>
      </c>
      <c r="B122" s="281"/>
      <c r="C122" s="313" t="s">
        <v>1067</v>
      </c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5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16" t="s">
        <v>1006</v>
      </c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8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81" t="s">
        <v>22</v>
      </c>
      <c r="B126" s="281"/>
      <c r="C126" s="319" t="s">
        <v>1102</v>
      </c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82" t="s">
        <v>338</v>
      </c>
      <c r="B128" s="284"/>
      <c r="C128" s="104" t="s">
        <v>1063</v>
      </c>
      <c r="D128" s="50"/>
      <c r="E128" s="281" t="s">
        <v>4</v>
      </c>
      <c r="F128" s="281"/>
      <c r="G128" s="319" t="s">
        <v>1070</v>
      </c>
      <c r="H128" s="319"/>
      <c r="I128" s="319"/>
      <c r="J128" s="319"/>
      <c r="K128" s="50"/>
      <c r="L128" s="50"/>
      <c r="M128" s="281" t="s">
        <v>1005</v>
      </c>
      <c r="N128" s="281"/>
      <c r="O128" s="281"/>
      <c r="P128" s="281"/>
      <c r="Q128" s="319" t="s">
        <v>1068</v>
      </c>
      <c r="R128" s="319"/>
      <c r="S128" s="319"/>
      <c r="T128" s="319"/>
      <c r="U128" s="319"/>
      <c r="V128" s="319"/>
      <c r="W128" s="31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82" t="s">
        <v>1013</v>
      </c>
      <c r="B130" s="284"/>
      <c r="C130" s="111" t="s">
        <v>1103</v>
      </c>
      <c r="D130" s="50"/>
      <c r="E130" s="282" t="s">
        <v>24</v>
      </c>
      <c r="F130" s="284"/>
      <c r="G130" s="319" t="s">
        <v>1064</v>
      </c>
      <c r="H130" s="319"/>
      <c r="I130" s="319"/>
      <c r="J130" s="319"/>
      <c r="K130" s="50"/>
      <c r="L130" s="50"/>
      <c r="M130" s="281" t="s">
        <v>1014</v>
      </c>
      <c r="N130" s="281"/>
      <c r="O130" s="281"/>
      <c r="P130" s="281"/>
      <c r="Q130" s="319" t="s">
        <v>1069</v>
      </c>
      <c r="R130" s="319"/>
      <c r="S130" s="319"/>
      <c r="T130" s="319"/>
      <c r="U130" s="319"/>
      <c r="V130" s="319"/>
      <c r="W130" s="31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81" t="s">
        <v>1000</v>
      </c>
      <c r="D132" s="281"/>
      <c r="E132" s="281"/>
      <c r="F132" s="281"/>
      <c r="H132" s="50"/>
      <c r="I132" s="50"/>
      <c r="J132" s="50"/>
      <c r="O132" s="281" t="s">
        <v>1003</v>
      </c>
      <c r="P132" s="281"/>
      <c r="Q132" s="281"/>
      <c r="R132" s="281"/>
      <c r="S132" s="281"/>
      <c r="T132" s="281"/>
      <c r="U132" s="281"/>
      <c r="V132" s="281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/>
      <c r="D133" s="50"/>
      <c r="E133" s="307">
        <v>2021</v>
      </c>
      <c r="F133" s="307"/>
      <c r="H133" s="50"/>
      <c r="I133" s="50"/>
      <c r="J133" s="50"/>
      <c r="O133" s="321"/>
      <c r="P133" s="321"/>
      <c r="Q133" s="321"/>
      <c r="R133" s="321"/>
      <c r="S133" s="321"/>
      <c r="T133" s="321"/>
      <c r="U133" s="321"/>
      <c r="V133" s="321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0" t="s">
        <v>1001</v>
      </c>
      <c r="D134" s="101"/>
      <c r="E134" s="309" t="s">
        <v>1002</v>
      </c>
      <c r="F134" s="309"/>
      <c r="G134" s="101"/>
      <c r="I134" s="101"/>
      <c r="J134" s="101"/>
      <c r="K134" s="101"/>
      <c r="L134" s="101"/>
      <c r="M134" s="101"/>
      <c r="N134" s="101"/>
      <c r="O134" s="110"/>
      <c r="P134" s="110"/>
      <c r="Q134" s="110"/>
      <c r="R134" s="110"/>
      <c r="S134" s="110"/>
      <c r="T134" s="110"/>
      <c r="U134" s="110"/>
      <c r="V134" s="110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310" t="s">
        <v>962</v>
      </c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97" t="s">
        <v>25</v>
      </c>
      <c r="B137" s="298"/>
      <c r="C137" s="281" t="s">
        <v>22</v>
      </c>
      <c r="D137" s="281"/>
      <c r="E137" s="301" t="s">
        <v>3</v>
      </c>
      <c r="F137" s="282" t="s">
        <v>328</v>
      </c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4"/>
      <c r="U137" s="105"/>
      <c r="V137" s="207" t="s">
        <v>27</v>
      </c>
      <c r="W137" s="281" t="s">
        <v>1017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99"/>
      <c r="B138" s="300"/>
      <c r="C138" s="281"/>
      <c r="D138" s="281"/>
      <c r="E138" s="302"/>
      <c r="F138" s="303" t="s">
        <v>300</v>
      </c>
      <c r="G138" s="304"/>
      <c r="H138" s="305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208"/>
      <c r="W138" s="281"/>
    </row>
    <row r="139" spans="1:33" ht="29.25" customHeight="1">
      <c r="A139" s="292" t="s">
        <v>1</v>
      </c>
      <c r="B139" s="292"/>
      <c r="C139" s="320" t="s">
        <v>1132</v>
      </c>
      <c r="D139" s="320"/>
      <c r="E139" s="112" t="s">
        <v>1114</v>
      </c>
      <c r="F139" s="211" t="s">
        <v>996</v>
      </c>
      <c r="G139" s="285"/>
      <c r="H139" s="212"/>
      <c r="I139" s="95"/>
      <c r="J139" s="73"/>
      <c r="K139" s="73"/>
      <c r="L139" s="73"/>
      <c r="M139" s="73"/>
      <c r="N139" s="73">
        <v>1</v>
      </c>
      <c r="O139" s="73"/>
      <c r="P139" s="73"/>
      <c r="Q139" s="73"/>
      <c r="R139" s="73"/>
      <c r="S139" s="73"/>
      <c r="T139" s="73">
        <v>1</v>
      </c>
      <c r="U139" s="74"/>
      <c r="V139" s="115">
        <f>IF(SUM(I139:T139)=0,"",SUM(I139:T139))</f>
        <v>2</v>
      </c>
      <c r="W139" s="295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92" t="s">
        <v>2</v>
      </c>
      <c r="B140" s="292"/>
      <c r="C140" s="320" t="s">
        <v>1118</v>
      </c>
      <c r="D140" s="320"/>
      <c r="E140" s="112" t="s">
        <v>1114</v>
      </c>
      <c r="F140" s="211" t="s">
        <v>997</v>
      </c>
      <c r="G140" s="285"/>
      <c r="H140" s="212"/>
      <c r="I140" s="95"/>
      <c r="J140" s="73"/>
      <c r="K140" s="73"/>
      <c r="L140" s="73"/>
      <c r="M140" s="73"/>
      <c r="N140" s="73">
        <v>1</v>
      </c>
      <c r="O140" s="73"/>
      <c r="P140" s="73"/>
      <c r="Q140" s="73"/>
      <c r="R140" s="73"/>
      <c r="S140" s="73"/>
      <c r="T140" s="73">
        <v>1</v>
      </c>
      <c r="U140" s="73">
        <f>SUM(I140:T140)</f>
        <v>2</v>
      </c>
      <c r="V140" s="115">
        <f>IF(SUM(I140:T140)=0,"",SUM(I140:T140))</f>
        <v>2</v>
      </c>
      <c r="W140" s="295"/>
      <c r="Y140" s="1"/>
      <c r="AA140" s="3"/>
      <c r="AC140" s="10"/>
      <c r="AF140" s="10"/>
      <c r="AG140" s="10"/>
    </row>
    <row r="141" spans="1:33" ht="17.25" customHeight="1">
      <c r="A141" s="296" t="s">
        <v>298</v>
      </c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</row>
    <row r="142" spans="1:33" s="3" customFormat="1" ht="15.75" customHeight="1">
      <c r="A142" s="297" t="s">
        <v>25</v>
      </c>
      <c r="B142" s="298"/>
      <c r="C142" s="281" t="s">
        <v>22</v>
      </c>
      <c r="D142" s="281"/>
      <c r="E142" s="301" t="s">
        <v>3</v>
      </c>
      <c r="F142" s="282" t="s">
        <v>328</v>
      </c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4"/>
      <c r="U142" s="105"/>
      <c r="V142" s="207" t="s">
        <v>27</v>
      </c>
      <c r="W142" s="281" t="s">
        <v>1018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99"/>
      <c r="B143" s="300"/>
      <c r="C143" s="281"/>
      <c r="D143" s="281"/>
      <c r="E143" s="302"/>
      <c r="F143" s="303" t="s">
        <v>298</v>
      </c>
      <c r="G143" s="304"/>
      <c r="H143" s="305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208"/>
      <c r="W143" s="281"/>
    </row>
    <row r="144" spans="1:33" ht="29.25" customHeight="1">
      <c r="A144" s="292" t="s">
        <v>1</v>
      </c>
      <c r="B144" s="292"/>
      <c r="C144" s="293" t="str">
        <f>IF(C139=0,"",C139)</f>
        <v xml:space="preserve">Tiempo de duración del simulacro de gabinete </v>
      </c>
      <c r="D144" s="294"/>
      <c r="E144" s="134" t="str">
        <f>IF(E139=0,"",E139)</f>
        <v>Hora</v>
      </c>
      <c r="F144" s="211" t="s">
        <v>1015</v>
      </c>
      <c r="G144" s="285"/>
      <c r="H144" s="212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95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92" t="s">
        <v>2</v>
      </c>
      <c r="B145" s="292"/>
      <c r="C145" s="293" t="str">
        <f>IF(C140=0,"",C140)</f>
        <v xml:space="preserve">Tiempo estimado de duración </v>
      </c>
      <c r="D145" s="294"/>
      <c r="E145" s="134" t="str">
        <f>IF(E140=0,"",E140)</f>
        <v>Hora</v>
      </c>
      <c r="F145" s="211" t="s">
        <v>1016</v>
      </c>
      <c r="G145" s="285"/>
      <c r="H145" s="212"/>
      <c r="I145" s="95"/>
      <c r="J145" s="73"/>
      <c r="K145" s="73"/>
      <c r="L145" s="73"/>
      <c r="M145" s="73"/>
      <c r="N145" s="73">
        <v>1</v>
      </c>
      <c r="O145" s="73"/>
      <c r="P145" s="73"/>
      <c r="Q145" s="73"/>
      <c r="R145" s="73"/>
      <c r="S145" s="73"/>
      <c r="T145" s="73">
        <v>1</v>
      </c>
      <c r="U145" s="73">
        <f>SUM(I145:T145)</f>
        <v>2</v>
      </c>
      <c r="V145" s="115">
        <f>IF(SUM(I145:T145)=0,"",SUM(I145:T145))</f>
        <v>2</v>
      </c>
      <c r="W145" s="295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312" t="s">
        <v>963</v>
      </c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116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87" t="s">
        <v>998</v>
      </c>
      <c r="B149" s="288"/>
      <c r="C149" s="288"/>
      <c r="D149" s="288"/>
      <c r="E149" s="288"/>
      <c r="F149" s="289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1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81" t="s">
        <v>1009</v>
      </c>
      <c r="B151" s="281"/>
      <c r="C151" s="313" t="s">
        <v>1072</v>
      </c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5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16" t="s">
        <v>1006</v>
      </c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8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81" t="s">
        <v>22</v>
      </c>
      <c r="B155" s="281"/>
      <c r="C155" s="319" t="s">
        <v>1074</v>
      </c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82" t="s">
        <v>338</v>
      </c>
      <c r="B157" s="284"/>
      <c r="C157" s="104" t="s">
        <v>1062</v>
      </c>
      <c r="D157" s="50"/>
      <c r="E157" s="281" t="s">
        <v>4</v>
      </c>
      <c r="F157" s="281"/>
      <c r="G157" s="319" t="s">
        <v>1070</v>
      </c>
      <c r="H157" s="319"/>
      <c r="I157" s="319"/>
      <c r="J157" s="319"/>
      <c r="K157" s="50"/>
      <c r="L157" s="50"/>
      <c r="M157" s="281" t="s">
        <v>1005</v>
      </c>
      <c r="N157" s="281"/>
      <c r="O157" s="281"/>
      <c r="P157" s="281"/>
      <c r="Q157" s="319" t="s">
        <v>1073</v>
      </c>
      <c r="R157" s="319"/>
      <c r="S157" s="319"/>
      <c r="T157" s="319"/>
      <c r="U157" s="319"/>
      <c r="V157" s="319"/>
      <c r="W157" s="319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82" t="s">
        <v>1013</v>
      </c>
      <c r="B159" s="284"/>
      <c r="C159" s="111" t="s">
        <v>1103</v>
      </c>
      <c r="D159" s="50"/>
      <c r="E159" s="282" t="s">
        <v>24</v>
      </c>
      <c r="F159" s="284"/>
      <c r="G159" s="319" t="s">
        <v>1058</v>
      </c>
      <c r="H159" s="319"/>
      <c r="I159" s="319"/>
      <c r="J159" s="319"/>
      <c r="K159" s="50"/>
      <c r="L159" s="50"/>
      <c r="M159" s="281" t="s">
        <v>1014</v>
      </c>
      <c r="N159" s="281"/>
      <c r="O159" s="281"/>
      <c r="P159" s="281"/>
      <c r="Q159" s="319" t="s">
        <v>1069</v>
      </c>
      <c r="R159" s="319"/>
      <c r="S159" s="319"/>
      <c r="T159" s="319"/>
      <c r="U159" s="319"/>
      <c r="V159" s="319"/>
      <c r="W159" s="319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81" t="s">
        <v>1000</v>
      </c>
      <c r="D161" s="281"/>
      <c r="E161" s="281"/>
      <c r="F161" s="281"/>
      <c r="H161" s="50"/>
      <c r="I161" s="50"/>
      <c r="J161" s="50"/>
      <c r="O161" s="281" t="s">
        <v>1003</v>
      </c>
      <c r="P161" s="281"/>
      <c r="Q161" s="281"/>
      <c r="R161" s="281"/>
      <c r="S161" s="281"/>
      <c r="T161" s="281"/>
      <c r="U161" s="281"/>
      <c r="V161" s="281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829</v>
      </c>
      <c r="D162" s="50"/>
      <c r="E162" s="307">
        <v>2020</v>
      </c>
      <c r="F162" s="307"/>
      <c r="H162" s="50"/>
      <c r="I162" s="50"/>
      <c r="J162" s="50"/>
      <c r="O162" s="216">
        <v>865</v>
      </c>
      <c r="P162" s="216"/>
      <c r="Q162" s="216"/>
      <c r="R162" s="216"/>
      <c r="S162" s="216"/>
      <c r="T162" s="216"/>
      <c r="U162" s="216"/>
      <c r="V162" s="216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10" t="s">
        <v>1001</v>
      </c>
      <c r="D163" s="101"/>
      <c r="E163" s="309" t="s">
        <v>1002</v>
      </c>
      <c r="F163" s="309"/>
      <c r="G163" s="101"/>
      <c r="I163" s="101"/>
      <c r="J163" s="101"/>
      <c r="K163" s="101"/>
      <c r="L163" s="101"/>
      <c r="M163" s="101"/>
      <c r="N163" s="101"/>
      <c r="O163" s="110"/>
      <c r="P163" s="110"/>
      <c r="Q163" s="110"/>
      <c r="R163" s="110"/>
      <c r="S163" s="110"/>
      <c r="T163" s="110"/>
      <c r="U163" s="110"/>
      <c r="V163" s="110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310" t="s">
        <v>962</v>
      </c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97" t="s">
        <v>25</v>
      </c>
      <c r="B166" s="298"/>
      <c r="C166" s="281" t="s">
        <v>22</v>
      </c>
      <c r="D166" s="281"/>
      <c r="E166" s="301" t="s">
        <v>3</v>
      </c>
      <c r="F166" s="282" t="s">
        <v>328</v>
      </c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4"/>
      <c r="U166" s="105"/>
      <c r="V166" s="207" t="s">
        <v>27</v>
      </c>
      <c r="W166" s="281" t="s">
        <v>1017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99"/>
      <c r="B167" s="300"/>
      <c r="C167" s="281"/>
      <c r="D167" s="281"/>
      <c r="E167" s="302"/>
      <c r="F167" s="303" t="s">
        <v>300</v>
      </c>
      <c r="G167" s="304"/>
      <c r="H167" s="305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208"/>
      <c r="W167" s="281"/>
    </row>
    <row r="168" spans="1:33" ht="29.25" customHeight="1">
      <c r="A168" s="292" t="s">
        <v>1</v>
      </c>
      <c r="B168" s="292"/>
      <c r="C168" s="320" t="s">
        <v>1105</v>
      </c>
      <c r="D168" s="320"/>
      <c r="E168" s="112" t="s">
        <v>1106</v>
      </c>
      <c r="F168" s="211" t="s">
        <v>996</v>
      </c>
      <c r="G168" s="285"/>
      <c r="H168" s="212"/>
      <c r="I168" s="95"/>
      <c r="J168" s="73"/>
      <c r="K168" s="73"/>
      <c r="L168" s="73"/>
      <c r="M168" s="73"/>
      <c r="N168" s="73">
        <v>458</v>
      </c>
      <c r="O168" s="73"/>
      <c r="P168" s="73"/>
      <c r="Q168" s="73"/>
      <c r="R168" s="73"/>
      <c r="S168" s="73"/>
      <c r="T168" s="73">
        <v>407</v>
      </c>
      <c r="U168" s="74"/>
      <c r="V168" s="115">
        <f>IF(SUM(I168:T168)=0,"",SUM(I168:T168))</f>
        <v>865</v>
      </c>
      <c r="W168" s="295" t="str">
        <f>IF($G$159="porcentaje",FIXED(V168/V169*100,2)&amp;"%",IF($G$159="Promedio",V168/V169,IF($G$159="variación porcentual",FIXED(((V168/V169)-1)*100,2)&amp;"%",IF($G$159="OTRAS","CAPTURAR EL RESULTADO DEL INDICADOR"))))</f>
        <v>4.34%</v>
      </c>
      <c r="Y168" s="1"/>
      <c r="AC168" s="10"/>
      <c r="AF168" s="10"/>
      <c r="AG168" s="10"/>
    </row>
    <row r="169" spans="1:33" ht="30" customHeight="1">
      <c r="A169" s="292" t="s">
        <v>2</v>
      </c>
      <c r="B169" s="292"/>
      <c r="C169" s="320" t="s">
        <v>1104</v>
      </c>
      <c r="D169" s="320"/>
      <c r="E169" s="112" t="s">
        <v>1106</v>
      </c>
      <c r="F169" s="211" t="s">
        <v>997</v>
      </c>
      <c r="G169" s="285"/>
      <c r="H169" s="212"/>
      <c r="I169" s="95"/>
      <c r="J169" s="73"/>
      <c r="K169" s="73"/>
      <c r="L169" s="73"/>
      <c r="M169" s="73"/>
      <c r="N169" s="73">
        <v>523</v>
      </c>
      <c r="O169" s="73"/>
      <c r="P169" s="73"/>
      <c r="Q169" s="73"/>
      <c r="R169" s="73"/>
      <c r="S169" s="73"/>
      <c r="T169" s="73">
        <v>306</v>
      </c>
      <c r="U169" s="73">
        <f>SUM(I169:T169)</f>
        <v>829</v>
      </c>
      <c r="V169" s="115">
        <f>IF(SUM(I169:T169)=0,"",SUM(I169:T169))</f>
        <v>829</v>
      </c>
      <c r="W169" s="295"/>
      <c r="Y169" s="1"/>
      <c r="AA169" s="3"/>
      <c r="AC169" s="10"/>
      <c r="AF169" s="10"/>
      <c r="AG169" s="10"/>
    </row>
    <row r="170" spans="1:33" ht="17.25" customHeight="1">
      <c r="A170" s="296" t="s">
        <v>298</v>
      </c>
      <c r="B170" s="296"/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</row>
    <row r="171" spans="1:33" s="3" customFormat="1" ht="15.75" customHeight="1">
      <c r="A171" s="297" t="s">
        <v>25</v>
      </c>
      <c r="B171" s="298"/>
      <c r="C171" s="281" t="s">
        <v>22</v>
      </c>
      <c r="D171" s="281"/>
      <c r="E171" s="301" t="s">
        <v>3</v>
      </c>
      <c r="F171" s="282" t="s">
        <v>328</v>
      </c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4"/>
      <c r="U171" s="105"/>
      <c r="V171" s="207" t="s">
        <v>27</v>
      </c>
      <c r="W171" s="281" t="s">
        <v>1018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99"/>
      <c r="B172" s="300"/>
      <c r="C172" s="281"/>
      <c r="D172" s="281"/>
      <c r="E172" s="302"/>
      <c r="F172" s="303" t="s">
        <v>298</v>
      </c>
      <c r="G172" s="304"/>
      <c r="H172" s="305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208"/>
      <c r="W172" s="281"/>
    </row>
    <row r="173" spans="1:33" ht="29.25" customHeight="1">
      <c r="A173" s="292" t="s">
        <v>1</v>
      </c>
      <c r="B173" s="292"/>
      <c r="C173" s="293" t="str">
        <f>IF(C168=0,"",C168)</f>
        <v>Servicios atendidos en 2021</v>
      </c>
      <c r="D173" s="294"/>
      <c r="E173" s="134" t="str">
        <f>IF(E168=0,"",E168)</f>
        <v>Servicios</v>
      </c>
      <c r="F173" s="211" t="s">
        <v>1015</v>
      </c>
      <c r="G173" s="285"/>
      <c r="H173" s="212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95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92" t="s">
        <v>2</v>
      </c>
      <c r="B174" s="292"/>
      <c r="C174" s="293" t="str">
        <f>IF(C169=0,"",C169)</f>
        <v>Servicios atendidos en 2020</v>
      </c>
      <c r="D174" s="294"/>
      <c r="E174" s="134" t="str">
        <f>IF(E169=0,"",E169)</f>
        <v>Servicios</v>
      </c>
      <c r="F174" s="211" t="s">
        <v>1016</v>
      </c>
      <c r="G174" s="285"/>
      <c r="H174" s="212"/>
      <c r="I174" s="95"/>
      <c r="J174" s="73"/>
      <c r="K174" s="73"/>
      <c r="L174" s="73"/>
      <c r="M174" s="73"/>
      <c r="N174" s="73">
        <v>523</v>
      </c>
      <c r="O174" s="73"/>
      <c r="P174" s="73"/>
      <c r="Q174" s="73"/>
      <c r="R174" s="73"/>
      <c r="S174" s="73"/>
      <c r="T174" s="73">
        <v>306</v>
      </c>
      <c r="U174" s="73">
        <f>SUM(I174:T174)</f>
        <v>829</v>
      </c>
      <c r="V174" s="115">
        <f>IF(SUM(I174:T174)=0,"",SUM(I174:T174))</f>
        <v>829</v>
      </c>
      <c r="W174" s="295"/>
      <c r="Y174" s="1"/>
      <c r="AA174" s="3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312" t="s">
        <v>963</v>
      </c>
      <c r="B176" s="312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116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83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87" t="s">
        <v>998</v>
      </c>
      <c r="B178" s="288"/>
      <c r="C178" s="288"/>
      <c r="D178" s="288"/>
      <c r="E178" s="288"/>
      <c r="F178" s="289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1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67" customFormat="1" ht="48" customHeight="1">
      <c r="A180" s="281" t="s">
        <v>1010</v>
      </c>
      <c r="B180" s="281"/>
      <c r="C180" s="313" t="s">
        <v>1075</v>
      </c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  <c r="W180" s="315"/>
      <c r="X180" s="66"/>
      <c r="Z180" s="66"/>
      <c r="AA180" s="66"/>
      <c r="AB180" s="66"/>
      <c r="AC180" s="66"/>
      <c r="AD180" s="66"/>
      <c r="AE180" s="66"/>
      <c r="AF180" s="66"/>
      <c r="AG180" s="66"/>
    </row>
    <row r="181" spans="1:33" s="147" customFormat="1" ht="6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316" t="s">
        <v>1006</v>
      </c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8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9" customFormat="1" ht="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91"/>
      <c r="X183" s="68"/>
      <c r="Z183" s="68"/>
      <c r="AA183" s="68"/>
      <c r="AB183" s="68"/>
      <c r="AC183" s="68"/>
      <c r="AD183" s="68"/>
      <c r="AE183" s="68"/>
      <c r="AF183" s="68"/>
      <c r="AG183" s="68"/>
    </row>
    <row r="184" spans="1:33" s="147" customFormat="1" ht="30" customHeight="1">
      <c r="A184" s="281" t="s">
        <v>22</v>
      </c>
      <c r="B184" s="281"/>
      <c r="C184" s="319" t="s">
        <v>1077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147" customFormat="1" ht="3.75" customHeight="1">
      <c r="A185" s="65"/>
      <c r="B185" s="50"/>
      <c r="C185" s="50"/>
      <c r="D185" s="50"/>
      <c r="E185" s="50"/>
      <c r="F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91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147" customFormat="1" ht="27" customHeight="1">
      <c r="A186" s="282" t="s">
        <v>338</v>
      </c>
      <c r="B186" s="284"/>
      <c r="C186" s="104" t="s">
        <v>1062</v>
      </c>
      <c r="D186" s="50"/>
      <c r="E186" s="281" t="s">
        <v>4</v>
      </c>
      <c r="F186" s="281"/>
      <c r="G186" s="319" t="s">
        <v>1070</v>
      </c>
      <c r="H186" s="319"/>
      <c r="I186" s="319"/>
      <c r="J186" s="319"/>
      <c r="K186" s="50"/>
      <c r="L186" s="50"/>
      <c r="M186" s="281" t="s">
        <v>1005</v>
      </c>
      <c r="N186" s="281"/>
      <c r="O186" s="281"/>
      <c r="P186" s="281"/>
      <c r="Q186" s="319" t="s">
        <v>1076</v>
      </c>
      <c r="R186" s="319"/>
      <c r="S186" s="319"/>
      <c r="T186" s="319"/>
      <c r="U186" s="319"/>
      <c r="V186" s="319"/>
      <c r="W186" s="319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147" customFormat="1" ht="5.25" customHeight="1">
      <c r="A187" s="65"/>
      <c r="B187" s="50"/>
      <c r="C187" s="50"/>
      <c r="D187" s="50"/>
      <c r="E187" s="50"/>
      <c r="F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9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147" customFormat="1" ht="27" customHeight="1">
      <c r="A188" s="282" t="s">
        <v>1013</v>
      </c>
      <c r="B188" s="284"/>
      <c r="C188" s="143" t="s">
        <v>1103</v>
      </c>
      <c r="D188" s="50"/>
      <c r="E188" s="282" t="s">
        <v>24</v>
      </c>
      <c r="F188" s="284"/>
      <c r="G188" s="319" t="s">
        <v>1058</v>
      </c>
      <c r="H188" s="319"/>
      <c r="I188" s="319"/>
      <c r="J188" s="319"/>
      <c r="K188" s="50"/>
      <c r="L188" s="50"/>
      <c r="M188" s="281" t="s">
        <v>1014</v>
      </c>
      <c r="N188" s="281"/>
      <c r="O188" s="281"/>
      <c r="P188" s="281"/>
      <c r="Q188" s="319" t="s">
        <v>1069</v>
      </c>
      <c r="R188" s="319"/>
      <c r="S188" s="319"/>
      <c r="T188" s="319"/>
      <c r="U188" s="319"/>
      <c r="V188" s="319"/>
      <c r="W188" s="319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9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15.75" customHeight="1">
      <c r="C190" s="281" t="s">
        <v>1000</v>
      </c>
      <c r="D190" s="281"/>
      <c r="E190" s="281"/>
      <c r="F190" s="281"/>
      <c r="H190" s="50"/>
      <c r="I190" s="50"/>
      <c r="J190" s="50"/>
      <c r="O190" s="281" t="s">
        <v>1003</v>
      </c>
      <c r="P190" s="281"/>
      <c r="Q190" s="281"/>
      <c r="R190" s="281"/>
      <c r="S190" s="281"/>
      <c r="T190" s="281"/>
      <c r="U190" s="281"/>
      <c r="V190" s="281"/>
      <c r="W190" s="91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" customFormat="1" ht="24.75" customHeight="1">
      <c r="A191" s="50"/>
      <c r="B191" s="50"/>
      <c r="C191" s="50">
        <v>7</v>
      </c>
      <c r="D191" s="50"/>
      <c r="E191" s="307">
        <v>2020</v>
      </c>
      <c r="F191" s="307"/>
      <c r="H191" s="50"/>
      <c r="I191" s="50"/>
      <c r="J191" s="50"/>
      <c r="O191" s="216">
        <v>12</v>
      </c>
      <c r="P191" s="216"/>
      <c r="Q191" s="216"/>
      <c r="R191" s="216"/>
      <c r="S191" s="216"/>
      <c r="T191" s="216"/>
      <c r="U191" s="216"/>
      <c r="V191" s="216"/>
      <c r="X191" s="68"/>
      <c r="Z191" s="68"/>
      <c r="AA191" s="68"/>
      <c r="AB191" s="68"/>
      <c r="AC191" s="68"/>
      <c r="AD191" s="68"/>
      <c r="AE191" s="68"/>
      <c r="AF191" s="68"/>
      <c r="AG191" s="68"/>
    </row>
    <row r="192" spans="1:33" s="100" customFormat="1" ht="12" customHeight="1">
      <c r="C192" s="144" t="s">
        <v>1001</v>
      </c>
      <c r="D192" s="101"/>
      <c r="E192" s="309" t="s">
        <v>1002</v>
      </c>
      <c r="F192" s="309"/>
      <c r="G192" s="101"/>
      <c r="I192" s="101"/>
      <c r="J192" s="101"/>
      <c r="K192" s="101"/>
      <c r="L192" s="101"/>
      <c r="M192" s="101"/>
      <c r="N192" s="101"/>
      <c r="O192" s="144"/>
      <c r="P192" s="144"/>
      <c r="Q192" s="144"/>
      <c r="R192" s="144"/>
      <c r="S192" s="144"/>
      <c r="T192" s="144"/>
      <c r="U192" s="144"/>
      <c r="V192" s="144"/>
      <c r="W192" s="102"/>
      <c r="X192" s="103"/>
      <c r="Z192" s="103"/>
      <c r="AA192" s="103"/>
      <c r="AB192" s="103"/>
      <c r="AC192" s="103"/>
      <c r="AD192" s="103"/>
      <c r="AE192" s="103"/>
      <c r="AF192" s="103"/>
      <c r="AG192" s="103"/>
    </row>
    <row r="193" spans="1:33" s="9" customFormat="1" ht="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91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147" customFormat="1" ht="20.25" customHeight="1">
      <c r="A194" s="310" t="s">
        <v>962</v>
      </c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147" customFormat="1" ht="15.75" customHeight="1">
      <c r="A195" s="297" t="s">
        <v>25</v>
      </c>
      <c r="B195" s="298"/>
      <c r="C195" s="281" t="s">
        <v>22</v>
      </c>
      <c r="D195" s="281"/>
      <c r="E195" s="301" t="s">
        <v>3</v>
      </c>
      <c r="F195" s="282" t="s">
        <v>328</v>
      </c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4"/>
      <c r="U195" s="142"/>
      <c r="V195" s="207" t="s">
        <v>27</v>
      </c>
      <c r="W195" s="281" t="s">
        <v>1017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99"/>
      <c r="B196" s="300"/>
      <c r="C196" s="281"/>
      <c r="D196" s="281"/>
      <c r="E196" s="302"/>
      <c r="F196" s="303" t="s">
        <v>300</v>
      </c>
      <c r="G196" s="304"/>
      <c r="H196" s="305"/>
      <c r="I196" s="72" t="s">
        <v>28</v>
      </c>
      <c r="J196" s="72" t="s">
        <v>7</v>
      </c>
      <c r="K196" s="72" t="s">
        <v>8</v>
      </c>
      <c r="L196" s="72" t="s">
        <v>9</v>
      </c>
      <c r="M196" s="72" t="s">
        <v>10</v>
      </c>
      <c r="N196" s="72" t="s">
        <v>11</v>
      </c>
      <c r="O196" s="72" t="s">
        <v>12</v>
      </c>
      <c r="P196" s="72" t="s">
        <v>13</v>
      </c>
      <c r="Q196" s="72" t="s">
        <v>14</v>
      </c>
      <c r="R196" s="72" t="s">
        <v>15</v>
      </c>
      <c r="S196" s="72" t="s">
        <v>16</v>
      </c>
      <c r="T196" s="72" t="s">
        <v>17</v>
      </c>
      <c r="U196" s="14"/>
      <c r="V196" s="208"/>
      <c r="W196" s="281"/>
      <c r="Y196" s="147"/>
    </row>
    <row r="197" spans="1:33" ht="29.25" customHeight="1">
      <c r="A197" s="292" t="s">
        <v>1</v>
      </c>
      <c r="B197" s="292"/>
      <c r="C197" s="320" t="s">
        <v>1108</v>
      </c>
      <c r="D197" s="320"/>
      <c r="E197" s="112" t="s">
        <v>1109</v>
      </c>
      <c r="F197" s="211" t="s">
        <v>996</v>
      </c>
      <c r="G197" s="285"/>
      <c r="H197" s="212"/>
      <c r="I197" s="95"/>
      <c r="J197" s="73"/>
      <c r="K197" s="73"/>
      <c r="L197" s="73"/>
      <c r="M197" s="73"/>
      <c r="N197" s="73">
        <v>8</v>
      </c>
      <c r="O197" s="73"/>
      <c r="P197" s="73"/>
      <c r="Q197" s="73"/>
      <c r="R197" s="73"/>
      <c r="S197" s="73"/>
      <c r="T197" s="73">
        <v>4</v>
      </c>
      <c r="U197" s="74"/>
      <c r="V197" s="115">
        <f>IF(SUM(I197:T197)=0,"",SUM(I197:T197))</f>
        <v>12</v>
      </c>
      <c r="W197" s="295" t="str">
        <f>IF($G$218="porcentaje",FIXED(V197/V198*100,2)&amp;"%",IF($G$218="Promedio",V197/V198,IF($G$218="variación porcentual",FIXED(((V197/V198)-1)*100,2)&amp;"%",IF($G$218="OTRAS","CAPTURAR EL RESULTADO DEL INDICADOR"))))</f>
        <v>171.43%</v>
      </c>
      <c r="Y197" s="1"/>
      <c r="AC197" s="10"/>
      <c r="AF197" s="10"/>
      <c r="AG197" s="10"/>
    </row>
    <row r="198" spans="1:33" ht="30" customHeight="1">
      <c r="A198" s="292" t="s">
        <v>2</v>
      </c>
      <c r="B198" s="292"/>
      <c r="C198" s="320" t="s">
        <v>1107</v>
      </c>
      <c r="D198" s="320"/>
      <c r="E198" s="112" t="s">
        <v>1109</v>
      </c>
      <c r="F198" s="211" t="s">
        <v>997</v>
      </c>
      <c r="G198" s="285"/>
      <c r="H198" s="212"/>
      <c r="I198" s="95"/>
      <c r="J198" s="73"/>
      <c r="K198" s="73"/>
      <c r="L198" s="73"/>
      <c r="M198" s="73"/>
      <c r="N198" s="73">
        <v>3</v>
      </c>
      <c r="O198" s="73"/>
      <c r="P198" s="73"/>
      <c r="Q198" s="73"/>
      <c r="R198" s="73"/>
      <c r="S198" s="73"/>
      <c r="T198" s="73">
        <v>4</v>
      </c>
      <c r="U198" s="73">
        <f>SUM(I198:T198)</f>
        <v>7</v>
      </c>
      <c r="V198" s="115">
        <f>IF(SUM(I198:T198)=0,"",SUM(I198:T198))</f>
        <v>7</v>
      </c>
      <c r="W198" s="295"/>
      <c r="Y198" s="1"/>
      <c r="AA198" s="147"/>
      <c r="AC198" s="10"/>
      <c r="AF198" s="10"/>
      <c r="AG198" s="10"/>
    </row>
    <row r="199" spans="1:33" ht="17.25" customHeight="1">
      <c r="A199" s="296" t="s">
        <v>298</v>
      </c>
      <c r="B199" s="296"/>
      <c r="C199" s="296"/>
      <c r="D199" s="296"/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Y199" s="147"/>
    </row>
    <row r="200" spans="1:33" s="147" customFormat="1" ht="15.75" customHeight="1">
      <c r="A200" s="297" t="s">
        <v>25</v>
      </c>
      <c r="B200" s="298"/>
      <c r="C200" s="281" t="s">
        <v>22</v>
      </c>
      <c r="D200" s="281"/>
      <c r="E200" s="301" t="s">
        <v>3</v>
      </c>
      <c r="F200" s="282" t="s">
        <v>328</v>
      </c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4"/>
      <c r="U200" s="142"/>
      <c r="V200" s="207" t="s">
        <v>27</v>
      </c>
      <c r="W200" s="281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99"/>
      <c r="B201" s="300"/>
      <c r="C201" s="281"/>
      <c r="D201" s="281"/>
      <c r="E201" s="302"/>
      <c r="F201" s="303" t="s">
        <v>298</v>
      </c>
      <c r="G201" s="304"/>
      <c r="H201" s="305"/>
      <c r="I201" s="72" t="s">
        <v>28</v>
      </c>
      <c r="J201" s="72" t="s">
        <v>7</v>
      </c>
      <c r="K201" s="72" t="s">
        <v>8</v>
      </c>
      <c r="L201" s="72" t="s">
        <v>9</v>
      </c>
      <c r="M201" s="72" t="s">
        <v>10</v>
      </c>
      <c r="N201" s="72" t="s">
        <v>11</v>
      </c>
      <c r="O201" s="72" t="s">
        <v>12</v>
      </c>
      <c r="P201" s="72" t="s">
        <v>13</v>
      </c>
      <c r="Q201" s="72" t="s">
        <v>14</v>
      </c>
      <c r="R201" s="72" t="s">
        <v>15</v>
      </c>
      <c r="S201" s="72" t="s">
        <v>16</v>
      </c>
      <c r="T201" s="72" t="s">
        <v>17</v>
      </c>
      <c r="U201" s="14"/>
      <c r="V201" s="208"/>
      <c r="W201" s="281"/>
      <c r="Y201" s="147"/>
    </row>
    <row r="202" spans="1:33" ht="29.25" customHeight="1">
      <c r="A202" s="292" t="s">
        <v>1</v>
      </c>
      <c r="B202" s="292"/>
      <c r="C202" s="293" t="str">
        <f>IF(C197=0,"",C197)</f>
        <v>Capacitaciones 2021</v>
      </c>
      <c r="D202" s="294"/>
      <c r="E202" s="146" t="str">
        <f>IF(E197=0,"",E197)</f>
        <v>Capacitaciones</v>
      </c>
      <c r="F202" s="211" t="s">
        <v>1015</v>
      </c>
      <c r="G202" s="285"/>
      <c r="H202" s="212"/>
      <c r="I202" s="95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4"/>
      <c r="V202" s="115" t="str">
        <f>IF(SUM(I202:T202)=0,"",SUM(I202:T202))</f>
        <v/>
      </c>
      <c r="W202" s="295" t="e">
        <f>IF($G$218="porcentaje",FIXED(V202/V203*100,2)&amp;"%",IF($G$218="Promedio",V202/V203,IF($G$218="variación porcentual",FIXED(((V202/V203)-1)*100,2)&amp;"%",IF($G$218="OTRAS","CAPTURAR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92" t="s">
        <v>2</v>
      </c>
      <c r="B203" s="292"/>
      <c r="C203" s="293" t="str">
        <f>IF(C198=0,"",C198)</f>
        <v>Capacitaciones 2020</v>
      </c>
      <c r="D203" s="294"/>
      <c r="E203" s="146" t="str">
        <f>IF(E198=0,"",E198)</f>
        <v>Capacitaciones</v>
      </c>
      <c r="F203" s="211" t="s">
        <v>1016</v>
      </c>
      <c r="G203" s="285"/>
      <c r="H203" s="212"/>
      <c r="I203" s="95"/>
      <c r="J203" s="73"/>
      <c r="K203" s="73"/>
      <c r="L203" s="73"/>
      <c r="M203" s="73"/>
      <c r="N203" s="73">
        <v>3</v>
      </c>
      <c r="O203" s="73"/>
      <c r="P203" s="73"/>
      <c r="Q203" s="73"/>
      <c r="R203" s="73"/>
      <c r="S203" s="73"/>
      <c r="T203" s="73">
        <v>4</v>
      </c>
      <c r="U203" s="73">
        <f>SUM(I203:T203)</f>
        <v>7</v>
      </c>
      <c r="V203" s="115">
        <f>IF(SUM(I203:T203)=0,"",SUM(I203:T203))</f>
        <v>7</v>
      </c>
      <c r="W203" s="295"/>
      <c r="Y203" s="1"/>
      <c r="AA203" s="147"/>
      <c r="AC203" s="10"/>
      <c r="AF203" s="10"/>
      <c r="AG203" s="10"/>
    </row>
    <row r="204" spans="1:33" s="68" customFormat="1" ht="5.25" customHeight="1">
      <c r="A204" s="75"/>
      <c r="B204" s="75"/>
      <c r="C204" s="75"/>
      <c r="D204" s="76"/>
      <c r="E204" s="76"/>
      <c r="F204" s="77"/>
      <c r="G204" s="77"/>
      <c r="H204" s="77"/>
      <c r="I204" s="78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80"/>
      <c r="V204" s="81"/>
      <c r="W204" s="82"/>
      <c r="X204" s="84"/>
      <c r="Y204" s="9"/>
      <c r="AC204" s="84"/>
      <c r="AD204" s="84"/>
      <c r="AE204" s="84"/>
      <c r="AF204" s="84"/>
      <c r="AG204" s="84"/>
    </row>
    <row r="205" spans="1:33" ht="16.5" customHeight="1">
      <c r="A205" s="312" t="s">
        <v>963</v>
      </c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116" t="str">
        <f>IF(ISERROR(W202/W197)=TRUE,"",(W202/W197))</f>
        <v/>
      </c>
      <c r="X205" s="10"/>
      <c r="Y205" s="147"/>
      <c r="AC205" s="10"/>
      <c r="AD205" s="10"/>
      <c r="AE205" s="10"/>
      <c r="AF205" s="10"/>
      <c r="AG205" s="10"/>
    </row>
    <row r="206" spans="1:33" ht="6.75" customHeigh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83"/>
      <c r="X206" s="10"/>
      <c r="Y206" s="147"/>
      <c r="AC206" s="10"/>
      <c r="AD206" s="10"/>
      <c r="AE206" s="10"/>
      <c r="AF206" s="10"/>
      <c r="AG206" s="10"/>
    </row>
    <row r="207" spans="1:33" s="147" customFormat="1" ht="33" customHeight="1">
      <c r="A207" s="287" t="s">
        <v>998</v>
      </c>
      <c r="B207" s="288"/>
      <c r="C207" s="288"/>
      <c r="D207" s="288"/>
      <c r="E207" s="288"/>
      <c r="F207" s="289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1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147" customFormat="1" ht="5.2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147" customFormat="1" ht="6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67" customFormat="1" ht="48" customHeight="1">
      <c r="A210" s="281" t="s">
        <v>1122</v>
      </c>
      <c r="B210" s="281"/>
      <c r="C210" s="313" t="s">
        <v>1123</v>
      </c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  <c r="U210" s="314"/>
      <c r="V210" s="314"/>
      <c r="W210" s="315"/>
      <c r="X210" s="66"/>
      <c r="Z210" s="66"/>
      <c r="AA210" s="66"/>
      <c r="AB210" s="66"/>
      <c r="AC210" s="66"/>
      <c r="AD210" s="66"/>
      <c r="AE210" s="66"/>
      <c r="AF210" s="66"/>
      <c r="AG210" s="66"/>
    </row>
    <row r="211" spans="1:33" s="147" customFormat="1" ht="6" customHeight="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147" customFormat="1" ht="13.5" customHeight="1">
      <c r="A212" s="316" t="s">
        <v>1006</v>
      </c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8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147" customFormat="1" ht="4.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50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147" customFormat="1" ht="30" customHeight="1">
      <c r="A214" s="281" t="s">
        <v>22</v>
      </c>
      <c r="B214" s="281"/>
      <c r="C214" s="311" t="s">
        <v>1124</v>
      </c>
      <c r="D214" s="311"/>
      <c r="E214" s="311"/>
      <c r="F214" s="311"/>
      <c r="G214" s="311"/>
      <c r="H214" s="311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147" customFormat="1" ht="3.75" customHeight="1">
      <c r="A215" s="151"/>
      <c r="B215" s="149"/>
      <c r="C215" s="149"/>
      <c r="D215" s="149"/>
      <c r="E215" s="149"/>
      <c r="F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50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147" customFormat="1" ht="27" customHeight="1">
      <c r="A216" s="282" t="s">
        <v>338</v>
      </c>
      <c r="B216" s="284"/>
      <c r="C216" s="104" t="s">
        <v>1062</v>
      </c>
      <c r="D216" s="149"/>
      <c r="E216" s="281" t="s">
        <v>4</v>
      </c>
      <c r="F216" s="281"/>
      <c r="G216" s="311" t="s">
        <v>1101</v>
      </c>
      <c r="H216" s="311"/>
      <c r="I216" s="311"/>
      <c r="J216" s="311"/>
      <c r="K216" s="149"/>
      <c r="L216" s="149"/>
      <c r="M216" s="281" t="s">
        <v>1005</v>
      </c>
      <c r="N216" s="281"/>
      <c r="O216" s="281"/>
      <c r="P216" s="281"/>
      <c r="Q216" s="311" t="s">
        <v>1125</v>
      </c>
      <c r="R216" s="311"/>
      <c r="S216" s="311"/>
      <c r="T216" s="311"/>
      <c r="U216" s="311"/>
      <c r="V216" s="311"/>
      <c r="W216" s="311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147" customFormat="1" ht="5.25" customHeight="1">
      <c r="A217" s="151"/>
      <c r="B217" s="149"/>
      <c r="C217" s="149"/>
      <c r="D217" s="149"/>
      <c r="E217" s="149"/>
      <c r="F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50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147" customFormat="1" ht="27" customHeight="1">
      <c r="A218" s="282" t="s">
        <v>1013</v>
      </c>
      <c r="B218" s="284"/>
      <c r="C218" s="152" t="s">
        <v>1103</v>
      </c>
      <c r="D218" s="149"/>
      <c r="E218" s="282" t="s">
        <v>24</v>
      </c>
      <c r="F218" s="284"/>
      <c r="G218" s="311" t="s">
        <v>1064</v>
      </c>
      <c r="H218" s="311"/>
      <c r="I218" s="311"/>
      <c r="J218" s="311"/>
      <c r="K218" s="149"/>
      <c r="L218" s="149"/>
      <c r="M218" s="281" t="s">
        <v>1014</v>
      </c>
      <c r="N218" s="281"/>
      <c r="O218" s="281"/>
      <c r="P218" s="281"/>
      <c r="Q218" s="311" t="s">
        <v>1095</v>
      </c>
      <c r="R218" s="311"/>
      <c r="S218" s="311"/>
      <c r="T218" s="311"/>
      <c r="U218" s="311"/>
      <c r="V218" s="311"/>
      <c r="W218" s="311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147" customFormat="1" ht="5.2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53"/>
      <c r="X219" s="1"/>
      <c r="Z219" s="1"/>
      <c r="AA219" s="1"/>
      <c r="AB219" s="1"/>
      <c r="AC219" s="1"/>
      <c r="AD219" s="1"/>
      <c r="AE219" s="1"/>
      <c r="AF219" s="1"/>
      <c r="AG219" s="1"/>
    </row>
    <row r="220" spans="1:33" s="147" customFormat="1" ht="15.75" customHeight="1">
      <c r="C220" s="281" t="s">
        <v>1000</v>
      </c>
      <c r="D220" s="281"/>
      <c r="E220" s="281"/>
      <c r="F220" s="281"/>
      <c r="H220" s="149"/>
      <c r="I220" s="149"/>
      <c r="J220" s="149"/>
      <c r="O220" s="281" t="s">
        <v>1003</v>
      </c>
      <c r="P220" s="281"/>
      <c r="Q220" s="281"/>
      <c r="R220" s="281"/>
      <c r="S220" s="281"/>
      <c r="T220" s="281"/>
      <c r="U220" s="281"/>
      <c r="V220" s="281"/>
      <c r="W220" s="150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147" customFormat="1" ht="24.75" customHeight="1">
      <c r="A221" s="149"/>
      <c r="B221" s="149"/>
      <c r="C221" s="149">
        <v>9</v>
      </c>
      <c r="D221" s="149"/>
      <c r="E221" s="307">
        <v>2021</v>
      </c>
      <c r="F221" s="307"/>
      <c r="H221" s="149"/>
      <c r="I221" s="149"/>
      <c r="J221" s="149"/>
      <c r="O221" s="308">
        <v>9</v>
      </c>
      <c r="P221" s="308"/>
      <c r="Q221" s="308"/>
      <c r="R221" s="308"/>
      <c r="S221" s="308"/>
      <c r="T221" s="308"/>
      <c r="U221" s="308"/>
      <c r="V221" s="308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154" customFormat="1" ht="12" customHeight="1">
      <c r="C222" s="144" t="s">
        <v>1001</v>
      </c>
      <c r="D222" s="155"/>
      <c r="E222" s="309" t="s">
        <v>1002</v>
      </c>
      <c r="F222" s="309"/>
      <c r="G222" s="155"/>
      <c r="I222" s="155"/>
      <c r="J222" s="155"/>
      <c r="K222" s="155"/>
      <c r="L222" s="155"/>
      <c r="M222" s="155"/>
      <c r="N222" s="155"/>
      <c r="O222" s="144"/>
      <c r="P222" s="144"/>
      <c r="Q222" s="144"/>
      <c r="R222" s="144"/>
      <c r="S222" s="144"/>
      <c r="T222" s="144"/>
      <c r="U222" s="144"/>
      <c r="V222" s="144"/>
      <c r="W222" s="156"/>
      <c r="X222" s="157"/>
      <c r="Z222" s="157"/>
      <c r="AA222" s="157"/>
      <c r="AB222" s="157"/>
      <c r="AC222" s="157"/>
      <c r="AD222" s="157"/>
      <c r="AE222" s="157"/>
      <c r="AF222" s="157"/>
      <c r="AG222" s="157"/>
    </row>
    <row r="223" spans="1:33" s="147" customFormat="1" ht="3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50"/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s="147" customFormat="1" ht="20.25" customHeight="1">
      <c r="A224" s="310" t="s">
        <v>962</v>
      </c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147" customFormat="1" ht="15.75" customHeight="1">
      <c r="A225" s="297" t="s">
        <v>25</v>
      </c>
      <c r="B225" s="298"/>
      <c r="C225" s="281" t="s">
        <v>22</v>
      </c>
      <c r="D225" s="281"/>
      <c r="E225" s="301" t="s">
        <v>3</v>
      </c>
      <c r="F225" s="282" t="s">
        <v>328</v>
      </c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4"/>
      <c r="U225" s="142"/>
      <c r="V225" s="207" t="s">
        <v>27</v>
      </c>
      <c r="W225" s="281" t="s">
        <v>1017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99"/>
      <c r="B226" s="300"/>
      <c r="C226" s="281"/>
      <c r="D226" s="281"/>
      <c r="E226" s="302"/>
      <c r="F226" s="303" t="s">
        <v>300</v>
      </c>
      <c r="G226" s="304"/>
      <c r="H226" s="305"/>
      <c r="I226" s="72" t="s">
        <v>28</v>
      </c>
      <c r="J226" s="72" t="s">
        <v>7</v>
      </c>
      <c r="K226" s="72" t="s">
        <v>8</v>
      </c>
      <c r="L226" s="72" t="s">
        <v>9</v>
      </c>
      <c r="M226" s="72" t="s">
        <v>10</v>
      </c>
      <c r="N226" s="72" t="s">
        <v>11</v>
      </c>
      <c r="O226" s="72" t="s">
        <v>12</v>
      </c>
      <c r="P226" s="72" t="s">
        <v>13</v>
      </c>
      <c r="Q226" s="72" t="s">
        <v>14</v>
      </c>
      <c r="R226" s="72" t="s">
        <v>15</v>
      </c>
      <c r="S226" s="72" t="s">
        <v>16</v>
      </c>
      <c r="T226" s="72" t="s">
        <v>17</v>
      </c>
      <c r="U226" s="14"/>
      <c r="V226" s="208"/>
      <c r="W226" s="281"/>
      <c r="Y226" s="147"/>
    </row>
    <row r="227" spans="1:33" ht="29.25" customHeight="1">
      <c r="A227" s="292" t="s">
        <v>1</v>
      </c>
      <c r="B227" s="292"/>
      <c r="C227" s="306" t="s">
        <v>1123</v>
      </c>
      <c r="D227" s="306"/>
      <c r="E227" s="158" t="s">
        <v>1126</v>
      </c>
      <c r="F227" s="211" t="s">
        <v>996</v>
      </c>
      <c r="G227" s="285"/>
      <c r="H227" s="212"/>
      <c r="I227" s="95"/>
      <c r="J227" s="73"/>
      <c r="K227" s="73"/>
      <c r="L227" s="73"/>
      <c r="M227" s="73"/>
      <c r="N227" s="73">
        <v>6</v>
      </c>
      <c r="O227" s="73"/>
      <c r="P227" s="73"/>
      <c r="Q227" s="73"/>
      <c r="R227" s="73"/>
      <c r="S227" s="73"/>
      <c r="T227" s="73">
        <v>3</v>
      </c>
      <c r="U227" s="74"/>
      <c r="V227" s="115">
        <f>IF(SUM(I227:T227)=0,"",SUM(I227:T227))</f>
        <v>9</v>
      </c>
      <c r="W227" s="295" t="str">
        <f>IF($G$130="porcentaje",FIXED(V227/V228*100,2)&amp;"%",IF($G$130="Promedio",V227/V228,IF($G$130="variación porcentual",FIXED(((V227/V228)-1)*100,2)&amp;"%",IF($G$130="OTRAS","CAPTURAR EL RESULTADO DEL INDICADOR"))))</f>
        <v>100.00%</v>
      </c>
      <c r="Y227" s="1"/>
    </row>
    <row r="228" spans="1:33" ht="30" customHeight="1">
      <c r="A228" s="292" t="s">
        <v>2</v>
      </c>
      <c r="B228" s="292"/>
      <c r="C228" s="306" t="s">
        <v>1127</v>
      </c>
      <c r="D228" s="306"/>
      <c r="E228" s="158" t="s">
        <v>1126</v>
      </c>
      <c r="F228" s="211" t="s">
        <v>997</v>
      </c>
      <c r="G228" s="285"/>
      <c r="H228" s="212"/>
      <c r="I228" s="95"/>
      <c r="J228" s="73"/>
      <c r="K228" s="73"/>
      <c r="L228" s="73"/>
      <c r="M228" s="73"/>
      <c r="N228" s="73">
        <v>6</v>
      </c>
      <c r="O228" s="73"/>
      <c r="P228" s="73"/>
      <c r="Q228" s="73"/>
      <c r="R228" s="73"/>
      <c r="S228" s="73"/>
      <c r="T228" s="73">
        <v>3</v>
      </c>
      <c r="U228" s="73">
        <f>SUM(I228:T228)</f>
        <v>9</v>
      </c>
      <c r="V228" s="115">
        <f>IF(SUM(I228:T228)=0,"",SUM(I228:T228))</f>
        <v>9</v>
      </c>
      <c r="W228" s="295"/>
      <c r="Y228" s="1"/>
      <c r="AA228" s="147"/>
    </row>
    <row r="229" spans="1:33" ht="17.25" customHeight="1">
      <c r="A229" s="296" t="s">
        <v>298</v>
      </c>
      <c r="B229" s="296"/>
      <c r="C229" s="296"/>
      <c r="D229" s="296"/>
      <c r="E229" s="296"/>
      <c r="F229" s="296"/>
      <c r="G229" s="296"/>
      <c r="H229" s="296"/>
      <c r="I229" s="296"/>
      <c r="J229" s="296"/>
      <c r="K229" s="296"/>
      <c r="L229" s="296"/>
      <c r="M229" s="296"/>
      <c r="N229" s="296"/>
      <c r="O229" s="296"/>
      <c r="P229" s="296"/>
      <c r="Q229" s="296"/>
      <c r="R229" s="296"/>
      <c r="S229" s="296"/>
      <c r="T229" s="296"/>
      <c r="U229" s="296"/>
      <c r="V229" s="296"/>
      <c r="W229" s="296"/>
      <c r="Y229" s="147"/>
    </row>
    <row r="230" spans="1:33" s="147" customFormat="1" ht="15.75" customHeight="1">
      <c r="A230" s="297" t="s">
        <v>25</v>
      </c>
      <c r="B230" s="298"/>
      <c r="C230" s="281" t="s">
        <v>22</v>
      </c>
      <c r="D230" s="281"/>
      <c r="E230" s="301" t="s">
        <v>3</v>
      </c>
      <c r="F230" s="282" t="s">
        <v>328</v>
      </c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4"/>
      <c r="U230" s="142"/>
      <c r="V230" s="207" t="s">
        <v>27</v>
      </c>
      <c r="W230" s="281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99"/>
      <c r="B231" s="300"/>
      <c r="C231" s="281"/>
      <c r="D231" s="281"/>
      <c r="E231" s="302"/>
      <c r="F231" s="303" t="s">
        <v>298</v>
      </c>
      <c r="G231" s="304"/>
      <c r="H231" s="305"/>
      <c r="I231" s="72" t="s">
        <v>28</v>
      </c>
      <c r="J231" s="72" t="s">
        <v>7</v>
      </c>
      <c r="K231" s="72" t="s">
        <v>8</v>
      </c>
      <c r="L231" s="72" t="s">
        <v>9</v>
      </c>
      <c r="M231" s="72" t="s">
        <v>10</v>
      </c>
      <c r="N231" s="72" t="s">
        <v>11</v>
      </c>
      <c r="O231" s="72" t="s">
        <v>12</v>
      </c>
      <c r="P231" s="72" t="s">
        <v>13</v>
      </c>
      <c r="Q231" s="72" t="s">
        <v>14</v>
      </c>
      <c r="R231" s="72" t="s">
        <v>15</v>
      </c>
      <c r="S231" s="72" t="s">
        <v>16</v>
      </c>
      <c r="T231" s="72" t="s">
        <v>17</v>
      </c>
      <c r="U231" s="14"/>
      <c r="V231" s="208"/>
      <c r="W231" s="281"/>
      <c r="Y231" s="147"/>
    </row>
    <row r="232" spans="1:33" ht="29.25" customHeight="1">
      <c r="A232" s="292" t="s">
        <v>1</v>
      </c>
      <c r="B232" s="292"/>
      <c r="C232" s="293" t="str">
        <f>IF(C227=0,"",C227)</f>
        <v>Materiales de operación entregados</v>
      </c>
      <c r="D232" s="294"/>
      <c r="E232" s="146" t="str">
        <f>IF(E227=0,"",E227)</f>
        <v>Materiales</v>
      </c>
      <c r="F232" s="211" t="s">
        <v>1015</v>
      </c>
      <c r="G232" s="285"/>
      <c r="H232" s="212"/>
      <c r="I232" s="95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4"/>
      <c r="V232" s="115" t="str">
        <f>IF(SUM(I232:T232)=0,"",SUM(I232:T232))</f>
        <v/>
      </c>
      <c r="W232" s="295" t="e">
        <f>IF($G$130="porcentaje",FIXED(V232/V233*100,2)&amp;"%",IF($G$130="Promedio",V232/V233,IF($G$130="variación porcentual",FIXED(((V232/V233)-1)*100,2)&amp;"%",IF($G$130="OTRAS","CAPTURAR EL RESULTADO DEL INDICADOR"))))</f>
        <v>#VALUE!</v>
      </c>
      <c r="Y232" s="1"/>
    </row>
    <row r="233" spans="1:33" ht="30" customHeight="1">
      <c r="A233" s="292" t="s">
        <v>2</v>
      </c>
      <c r="B233" s="292"/>
      <c r="C233" s="293" t="str">
        <f>IF(C228=0,"",C228)</f>
        <v>Materiales de operación programados</v>
      </c>
      <c r="D233" s="294"/>
      <c r="E233" s="146" t="str">
        <f>IF(E228=0,"",E228)</f>
        <v>Materiales</v>
      </c>
      <c r="F233" s="211" t="s">
        <v>1016</v>
      </c>
      <c r="G233" s="285"/>
      <c r="H233" s="212"/>
      <c r="I233" s="95"/>
      <c r="J233" s="73"/>
      <c r="K233" s="73"/>
      <c r="L233" s="73"/>
      <c r="M233" s="73"/>
      <c r="N233" s="73">
        <v>6</v>
      </c>
      <c r="O233" s="73"/>
      <c r="P233" s="73"/>
      <c r="Q233" s="73"/>
      <c r="R233" s="73"/>
      <c r="S233" s="73"/>
      <c r="T233" s="73">
        <v>3</v>
      </c>
      <c r="U233" s="73">
        <f>SUM(I233:T233)</f>
        <v>9</v>
      </c>
      <c r="V233" s="115">
        <f>IF(SUM(I233:T233)=0,"",SUM(I233:T233))</f>
        <v>9</v>
      </c>
      <c r="W233" s="295"/>
      <c r="Y233" s="1"/>
      <c r="AA233" s="147"/>
    </row>
    <row r="234" spans="1:33" ht="5.25" customHeight="1">
      <c r="A234" s="159"/>
      <c r="B234" s="159"/>
      <c r="C234" s="159"/>
      <c r="D234" s="160"/>
      <c r="E234" s="160"/>
      <c r="F234" s="161"/>
      <c r="G234" s="161"/>
      <c r="H234" s="161"/>
      <c r="I234" s="160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3"/>
      <c r="V234" s="164"/>
      <c r="W234" s="82"/>
      <c r="Y234" s="147"/>
    </row>
    <row r="235" spans="1:33" ht="16.5" customHeight="1">
      <c r="A235" s="286" t="s">
        <v>963</v>
      </c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116" t="str">
        <f>IF(ISERROR(W232/W227)=TRUE,"",(W232/W227))</f>
        <v/>
      </c>
      <c r="Y235" s="147"/>
    </row>
    <row r="236" spans="1:33" ht="6.75" customHeight="1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83"/>
      <c r="Y236" s="147"/>
    </row>
    <row r="237" spans="1:33" s="147" customFormat="1" ht="33" customHeight="1">
      <c r="A237" s="287" t="s">
        <v>998</v>
      </c>
      <c r="B237" s="288"/>
      <c r="C237" s="288"/>
      <c r="D237" s="288"/>
      <c r="E237" s="288"/>
      <c r="F237" s="289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1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147" customFormat="1" ht="3.75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3" customFormat="1" ht="6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1"/>
      <c r="Z239" s="1"/>
      <c r="AA239" s="1"/>
      <c r="AB239" s="1"/>
      <c r="AC239" s="1"/>
      <c r="AD239" s="1"/>
      <c r="AE239" s="1"/>
      <c r="AF239" s="1"/>
      <c r="AG239" s="1"/>
    </row>
    <row r="240" spans="1:33" ht="26.25" customHeight="1">
      <c r="A240" s="276" t="s">
        <v>337</v>
      </c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8"/>
    </row>
    <row r="241" spans="1:23" ht="4.5" customHeight="1">
      <c r="C241" s="9"/>
      <c r="D241" s="9"/>
      <c r="E241" s="9"/>
      <c r="F241" s="9"/>
      <c r="G241" s="9"/>
      <c r="H241" s="9"/>
      <c r="I241" s="9"/>
    </row>
    <row r="242" spans="1:23" ht="19.5" customHeight="1">
      <c r="A242" s="279" t="s">
        <v>29</v>
      </c>
      <c r="B242" s="281" t="s">
        <v>30</v>
      </c>
      <c r="C242" s="281"/>
      <c r="D242" s="281"/>
      <c r="E242" s="281" t="s">
        <v>3</v>
      </c>
      <c r="F242" s="282" t="s">
        <v>26</v>
      </c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4"/>
      <c r="U242" s="105"/>
      <c r="V242" s="281" t="s">
        <v>27</v>
      </c>
      <c r="W242" s="281" t="s">
        <v>301</v>
      </c>
    </row>
    <row r="243" spans="1:23" ht="25.5" customHeight="1">
      <c r="A243" s="280"/>
      <c r="B243" s="281"/>
      <c r="C243" s="281"/>
      <c r="D243" s="281"/>
      <c r="E243" s="281"/>
      <c r="F243" s="211" t="s">
        <v>299</v>
      </c>
      <c r="G243" s="285"/>
      <c r="H243" s="212"/>
      <c r="I243" s="13" t="s">
        <v>28</v>
      </c>
      <c r="J243" s="13" t="s">
        <v>7</v>
      </c>
      <c r="K243" s="13" t="s">
        <v>8</v>
      </c>
      <c r="L243" s="13" t="s">
        <v>9</v>
      </c>
      <c r="M243" s="13" t="s">
        <v>10</v>
      </c>
      <c r="N243" s="13" t="s">
        <v>11</v>
      </c>
      <c r="O243" s="13" t="s">
        <v>12</v>
      </c>
      <c r="P243" s="13" t="s">
        <v>13</v>
      </c>
      <c r="Q243" s="13" t="s">
        <v>14</v>
      </c>
      <c r="R243" s="13" t="s">
        <v>15</v>
      </c>
      <c r="S243" s="13" t="s">
        <v>16</v>
      </c>
      <c r="T243" s="13" t="s">
        <v>17</v>
      </c>
      <c r="U243" s="13"/>
      <c r="V243" s="281"/>
      <c r="W243" s="281"/>
    </row>
    <row r="244" spans="1:23" ht="18.75" customHeight="1">
      <c r="A244" s="273" t="s">
        <v>31</v>
      </c>
      <c r="B244" s="275">
        <v>1</v>
      </c>
      <c r="C244" s="249" t="s">
        <v>1065</v>
      </c>
      <c r="D244" s="250"/>
      <c r="E244" s="253" t="s">
        <v>1109</v>
      </c>
      <c r="F244" s="255" t="s">
        <v>300</v>
      </c>
      <c r="G244" s="256"/>
      <c r="H244" s="257"/>
      <c r="I244" s="96"/>
      <c r="J244" s="96"/>
      <c r="K244" s="96">
        <v>5</v>
      </c>
      <c r="L244" s="96"/>
      <c r="M244" s="96"/>
      <c r="N244" s="96">
        <v>5</v>
      </c>
      <c r="O244" s="96"/>
      <c r="P244" s="96"/>
      <c r="Q244" s="96">
        <v>5</v>
      </c>
      <c r="R244" s="96"/>
      <c r="S244" s="96"/>
      <c r="T244" s="96">
        <v>5</v>
      </c>
      <c r="U244" s="97"/>
      <c r="V244" s="117">
        <f t="shared" ref="V244:V249" si="1">SUM(I244:T244)</f>
        <v>20</v>
      </c>
      <c r="W244" s="258">
        <f>IF(V244=0,"-",V245/V244)</f>
        <v>0</v>
      </c>
    </row>
    <row r="245" spans="1:23" ht="18.75" customHeight="1">
      <c r="A245" s="274"/>
      <c r="B245" s="275"/>
      <c r="C245" s="251"/>
      <c r="D245" s="252"/>
      <c r="E245" s="253"/>
      <c r="F245" s="259" t="s">
        <v>298</v>
      </c>
      <c r="G245" s="260"/>
      <c r="H245" s="261"/>
      <c r="I245" s="19"/>
      <c r="J245" s="19"/>
      <c r="K245" s="19">
        <v>0</v>
      </c>
      <c r="L245" s="19"/>
      <c r="M245" s="19"/>
      <c r="N245" s="19"/>
      <c r="O245" s="19"/>
      <c r="P245" s="19"/>
      <c r="Q245" s="19"/>
      <c r="R245" s="19"/>
      <c r="S245" s="19"/>
      <c r="T245" s="19"/>
      <c r="U245" s="20"/>
      <c r="V245" s="117">
        <f t="shared" si="1"/>
        <v>0</v>
      </c>
      <c r="W245" s="258"/>
    </row>
    <row r="246" spans="1:23" ht="18.75" customHeight="1">
      <c r="A246" s="274"/>
      <c r="B246" s="275">
        <v>2</v>
      </c>
      <c r="C246" s="249" t="s">
        <v>1078</v>
      </c>
      <c r="D246" s="250"/>
      <c r="E246" s="253" t="s">
        <v>1109</v>
      </c>
      <c r="F246" s="255" t="s">
        <v>300</v>
      </c>
      <c r="G246" s="256"/>
      <c r="H246" s="257"/>
      <c r="I246" s="96"/>
      <c r="J246" s="96"/>
      <c r="K246" s="96">
        <v>10</v>
      </c>
      <c r="L246" s="96"/>
      <c r="M246" s="96"/>
      <c r="N246" s="96">
        <v>10</v>
      </c>
      <c r="O246" s="96"/>
      <c r="P246" s="96"/>
      <c r="Q246" s="96">
        <v>10</v>
      </c>
      <c r="R246" s="96"/>
      <c r="S246" s="96"/>
      <c r="T246" s="96">
        <v>10</v>
      </c>
      <c r="U246" s="97"/>
      <c r="V246" s="117">
        <f t="shared" si="1"/>
        <v>40</v>
      </c>
      <c r="W246" s="258">
        <f>IF(V246=0,"-",V247/V246)</f>
        <v>0.25</v>
      </c>
    </row>
    <row r="247" spans="1:23" ht="18.75" customHeight="1">
      <c r="A247" s="274"/>
      <c r="B247" s="275"/>
      <c r="C247" s="251"/>
      <c r="D247" s="252"/>
      <c r="E247" s="253"/>
      <c r="F247" s="259" t="s">
        <v>298</v>
      </c>
      <c r="G247" s="260"/>
      <c r="H247" s="261"/>
      <c r="I247" s="19"/>
      <c r="J247" s="19"/>
      <c r="K247" s="19">
        <v>10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20"/>
      <c r="V247" s="117">
        <f t="shared" si="1"/>
        <v>10</v>
      </c>
      <c r="W247" s="258"/>
    </row>
    <row r="248" spans="1:23" ht="18.75" customHeight="1">
      <c r="A248" s="270" t="s">
        <v>32</v>
      </c>
      <c r="B248" s="254">
        <v>1</v>
      </c>
      <c r="C248" s="249" t="s">
        <v>1079</v>
      </c>
      <c r="D248" s="250"/>
      <c r="E248" s="253" t="s">
        <v>1110</v>
      </c>
      <c r="F248" s="255" t="s">
        <v>300</v>
      </c>
      <c r="G248" s="256"/>
      <c r="H248" s="257"/>
      <c r="I248" s="96"/>
      <c r="J248" s="96"/>
      <c r="K248" s="96">
        <v>5</v>
      </c>
      <c r="L248" s="96"/>
      <c r="M248" s="96"/>
      <c r="N248" s="96">
        <v>5</v>
      </c>
      <c r="O248" s="96"/>
      <c r="P248" s="96"/>
      <c r="Q248" s="96">
        <v>4</v>
      </c>
      <c r="R248" s="96"/>
      <c r="S248" s="96"/>
      <c r="T248" s="96">
        <v>4</v>
      </c>
      <c r="U248" s="97"/>
      <c r="V248" s="117">
        <f t="shared" si="1"/>
        <v>18</v>
      </c>
      <c r="W248" s="258">
        <f>IF(V248=0,"-",V249/V248)</f>
        <v>0.27777777777777779</v>
      </c>
    </row>
    <row r="249" spans="1:23" ht="18.75" customHeight="1">
      <c r="A249" s="271"/>
      <c r="B249" s="254"/>
      <c r="C249" s="251"/>
      <c r="D249" s="252"/>
      <c r="E249" s="253"/>
      <c r="F249" s="259" t="s">
        <v>298</v>
      </c>
      <c r="G249" s="260"/>
      <c r="H249" s="261"/>
      <c r="I249" s="19"/>
      <c r="J249" s="19"/>
      <c r="K249" s="19">
        <v>5</v>
      </c>
      <c r="L249" s="19"/>
      <c r="M249" s="19"/>
      <c r="N249" s="19"/>
      <c r="O249" s="19"/>
      <c r="P249" s="19"/>
      <c r="Q249" s="19"/>
      <c r="R249" s="19"/>
      <c r="S249" s="19"/>
      <c r="T249" s="19"/>
      <c r="U249" s="20"/>
      <c r="V249" s="117">
        <f t="shared" si="1"/>
        <v>5</v>
      </c>
      <c r="W249" s="258"/>
    </row>
    <row r="250" spans="1:23" ht="18.75" customHeight="1">
      <c r="A250" s="270" t="s">
        <v>304</v>
      </c>
      <c r="B250" s="254">
        <v>1</v>
      </c>
      <c r="C250" s="249" t="s">
        <v>1128</v>
      </c>
      <c r="D250" s="250"/>
      <c r="E250" s="253" t="s">
        <v>1094</v>
      </c>
      <c r="F250" s="255" t="s">
        <v>300</v>
      </c>
      <c r="G250" s="256"/>
      <c r="H250" s="257"/>
      <c r="I250" s="96"/>
      <c r="J250" s="96"/>
      <c r="K250" s="96">
        <v>217</v>
      </c>
      <c r="L250" s="96"/>
      <c r="M250" s="96"/>
      <c r="N250" s="96">
        <v>217</v>
      </c>
      <c r="O250" s="96"/>
      <c r="P250" s="96"/>
      <c r="Q250" s="96">
        <v>216</v>
      </c>
      <c r="R250" s="96"/>
      <c r="S250" s="96"/>
      <c r="T250" s="96">
        <v>216</v>
      </c>
      <c r="U250" s="97"/>
      <c r="V250" s="117">
        <f>SUM(I250:T250)</f>
        <v>866</v>
      </c>
      <c r="W250" s="258">
        <f>IF(V250=0,"-",V251/V250)</f>
        <v>0.25057736720554274</v>
      </c>
    </row>
    <row r="251" spans="1:23" ht="30" customHeight="1">
      <c r="A251" s="271"/>
      <c r="B251" s="254"/>
      <c r="C251" s="251"/>
      <c r="D251" s="252"/>
      <c r="E251" s="253"/>
      <c r="F251" s="259" t="s">
        <v>298</v>
      </c>
      <c r="G251" s="260"/>
      <c r="H251" s="261"/>
      <c r="I251" s="19"/>
      <c r="J251" s="19"/>
      <c r="K251" s="19">
        <v>217</v>
      </c>
      <c r="L251" s="19"/>
      <c r="M251" s="19"/>
      <c r="N251" s="19"/>
      <c r="O251" s="19"/>
      <c r="P251" s="19"/>
      <c r="Q251" s="19"/>
      <c r="R251" s="19"/>
      <c r="S251" s="19"/>
      <c r="T251" s="19"/>
      <c r="U251" s="20"/>
      <c r="V251" s="117">
        <f t="shared" ref="V251:V257" si="2">SUM(I251:T251)</f>
        <v>217</v>
      </c>
      <c r="W251" s="258"/>
    </row>
    <row r="252" spans="1:23" ht="18.75" customHeight="1">
      <c r="A252" s="271"/>
      <c r="B252" s="254">
        <v>2</v>
      </c>
      <c r="C252" s="249" t="s">
        <v>1080</v>
      </c>
      <c r="D252" s="250"/>
      <c r="E252" s="253" t="s">
        <v>1111</v>
      </c>
      <c r="F252" s="255" t="s">
        <v>300</v>
      </c>
      <c r="G252" s="256"/>
      <c r="H252" s="257"/>
      <c r="I252" s="96"/>
      <c r="J252" s="96"/>
      <c r="K252" s="96">
        <v>12</v>
      </c>
      <c r="L252" s="96"/>
      <c r="M252" s="96"/>
      <c r="N252" s="96">
        <v>12</v>
      </c>
      <c r="O252" s="96"/>
      <c r="P252" s="96"/>
      <c r="Q252" s="96">
        <v>12</v>
      </c>
      <c r="R252" s="96"/>
      <c r="S252" s="96"/>
      <c r="T252" s="96"/>
      <c r="U252" s="97"/>
      <c r="V252" s="117">
        <f t="shared" si="2"/>
        <v>36</v>
      </c>
      <c r="W252" s="258">
        <f>IF(V252=0,"-",V253/V252)</f>
        <v>0.33333333333333331</v>
      </c>
    </row>
    <row r="253" spans="1:23" ht="29.25" customHeight="1">
      <c r="A253" s="271"/>
      <c r="B253" s="254"/>
      <c r="C253" s="251"/>
      <c r="D253" s="252"/>
      <c r="E253" s="253"/>
      <c r="F253" s="259" t="s">
        <v>298</v>
      </c>
      <c r="G253" s="260"/>
      <c r="H253" s="261"/>
      <c r="I253" s="19"/>
      <c r="J253" s="19"/>
      <c r="K253" s="19">
        <v>12</v>
      </c>
      <c r="L253" s="19"/>
      <c r="M253" s="19"/>
      <c r="N253" s="19"/>
      <c r="O253" s="19"/>
      <c r="P253" s="19"/>
      <c r="Q253" s="19"/>
      <c r="R253" s="19"/>
      <c r="S253" s="19"/>
      <c r="T253" s="19"/>
      <c r="U253" s="20"/>
      <c r="V253" s="117">
        <f t="shared" si="2"/>
        <v>12</v>
      </c>
      <c r="W253" s="258"/>
    </row>
    <row r="254" spans="1:23" ht="18.75" customHeight="1">
      <c r="A254" s="271"/>
      <c r="B254" s="254">
        <v>3</v>
      </c>
      <c r="C254" s="249" t="s">
        <v>1129</v>
      </c>
      <c r="D254" s="250"/>
      <c r="E254" s="253" t="s">
        <v>1112</v>
      </c>
      <c r="F254" s="255" t="s">
        <v>300</v>
      </c>
      <c r="G254" s="256"/>
      <c r="H254" s="257"/>
      <c r="I254" s="96"/>
      <c r="J254" s="96"/>
      <c r="K254" s="96">
        <v>208</v>
      </c>
      <c r="L254" s="96"/>
      <c r="M254" s="96"/>
      <c r="N254" s="96">
        <v>207</v>
      </c>
      <c r="O254" s="96"/>
      <c r="P254" s="96"/>
      <c r="Q254" s="96">
        <v>207</v>
      </c>
      <c r="R254" s="96"/>
      <c r="S254" s="96"/>
      <c r="T254" s="96">
        <v>207</v>
      </c>
      <c r="U254" s="97"/>
      <c r="V254" s="117">
        <f t="shared" si="2"/>
        <v>829</v>
      </c>
      <c r="W254" s="258">
        <f>IF(V254=0,"-",V255/V254)</f>
        <v>0.30156815440289503</v>
      </c>
    </row>
    <row r="255" spans="1:23" ht="18.75" customHeight="1">
      <c r="A255" s="271"/>
      <c r="B255" s="254"/>
      <c r="C255" s="251"/>
      <c r="D255" s="252"/>
      <c r="E255" s="253"/>
      <c r="F255" s="259" t="s">
        <v>298</v>
      </c>
      <c r="G255" s="260"/>
      <c r="H255" s="261"/>
      <c r="I255" s="19"/>
      <c r="J255" s="19"/>
      <c r="K255" s="19">
        <v>250</v>
      </c>
      <c r="L255" s="19"/>
      <c r="M255" s="19"/>
      <c r="N255" s="19"/>
      <c r="O255" s="19"/>
      <c r="P255" s="19"/>
      <c r="Q255" s="19"/>
      <c r="R255" s="19"/>
      <c r="S255" s="19"/>
      <c r="T255" s="19"/>
      <c r="U255" s="20"/>
      <c r="V255" s="117">
        <f t="shared" si="2"/>
        <v>250</v>
      </c>
      <c r="W255" s="258"/>
    </row>
    <row r="256" spans="1:23" ht="18.75" customHeight="1">
      <c r="A256" s="271"/>
      <c r="B256" s="254">
        <v>4</v>
      </c>
      <c r="C256" s="249" t="s">
        <v>1137</v>
      </c>
      <c r="D256" s="250"/>
      <c r="E256" s="253" t="s">
        <v>1113</v>
      </c>
      <c r="F256" s="255" t="s">
        <v>300</v>
      </c>
      <c r="G256" s="256"/>
      <c r="H256" s="257"/>
      <c r="I256" s="96"/>
      <c r="J256" s="96"/>
      <c r="K256" s="96"/>
      <c r="L256" s="96"/>
      <c r="M256" s="96"/>
      <c r="N256" s="96">
        <v>1</v>
      </c>
      <c r="O256" s="96"/>
      <c r="P256" s="96"/>
      <c r="Q256" s="96">
        <v>1</v>
      </c>
      <c r="R256" s="96"/>
      <c r="S256" s="96"/>
      <c r="T256" s="96"/>
      <c r="U256" s="97"/>
      <c r="V256" s="117">
        <f t="shared" si="2"/>
        <v>2</v>
      </c>
      <c r="W256" s="258">
        <f>IF(V256=0,"-",V257/V256)</f>
        <v>0</v>
      </c>
    </row>
    <row r="257" spans="1:25" ht="42.75" customHeight="1">
      <c r="A257" s="271"/>
      <c r="B257" s="254"/>
      <c r="C257" s="251"/>
      <c r="D257" s="252"/>
      <c r="E257" s="253"/>
      <c r="F257" s="259" t="s">
        <v>298</v>
      </c>
      <c r="G257" s="260"/>
      <c r="H257" s="261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20"/>
      <c r="V257" s="117">
        <f t="shared" si="2"/>
        <v>0</v>
      </c>
      <c r="W257" s="258"/>
    </row>
    <row r="258" spans="1:25" ht="18.75" customHeight="1">
      <c r="A258" s="271"/>
      <c r="B258" s="254">
        <v>5</v>
      </c>
      <c r="C258" s="249" t="s">
        <v>1133</v>
      </c>
      <c r="D258" s="250"/>
      <c r="E258" s="253" t="s">
        <v>1134</v>
      </c>
      <c r="F258" s="255" t="s">
        <v>300</v>
      </c>
      <c r="G258" s="256"/>
      <c r="H258" s="257"/>
      <c r="I258" s="96"/>
      <c r="J258" s="96"/>
      <c r="K258" s="96">
        <v>1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7"/>
      <c r="V258" s="117">
        <f t="shared" ref="V258:V261" si="3">SUM(I258:T258)</f>
        <v>1</v>
      </c>
      <c r="W258" s="258">
        <f>IF(V258=0,"-",V259/V258)</f>
        <v>0</v>
      </c>
      <c r="Y258" s="167"/>
    </row>
    <row r="259" spans="1:25" ht="20.25" customHeight="1">
      <c r="A259" s="271"/>
      <c r="B259" s="254"/>
      <c r="C259" s="251"/>
      <c r="D259" s="252"/>
      <c r="E259" s="253"/>
      <c r="F259" s="259" t="s">
        <v>298</v>
      </c>
      <c r="G259" s="260"/>
      <c r="H259" s="261"/>
      <c r="I259" s="19"/>
      <c r="J259" s="19"/>
      <c r="K259" s="19">
        <v>0</v>
      </c>
      <c r="L259" s="19"/>
      <c r="M259" s="19"/>
      <c r="N259" s="19"/>
      <c r="O259" s="19"/>
      <c r="P259" s="19"/>
      <c r="Q259" s="19"/>
      <c r="R259" s="19"/>
      <c r="S259" s="19"/>
      <c r="T259" s="19"/>
      <c r="U259" s="20"/>
      <c r="V259" s="117">
        <f t="shared" si="3"/>
        <v>0</v>
      </c>
      <c r="W259" s="258"/>
      <c r="Y259" s="167"/>
    </row>
    <row r="260" spans="1:25" ht="18.75" customHeight="1">
      <c r="A260" s="271"/>
      <c r="B260" s="254">
        <v>6</v>
      </c>
      <c r="C260" s="249" t="s">
        <v>1135</v>
      </c>
      <c r="D260" s="250"/>
      <c r="E260" s="253" t="s">
        <v>1136</v>
      </c>
      <c r="F260" s="255" t="s">
        <v>300</v>
      </c>
      <c r="G260" s="256"/>
      <c r="H260" s="257"/>
      <c r="I260" s="96"/>
      <c r="J260" s="96"/>
      <c r="K260" s="96">
        <v>1</v>
      </c>
      <c r="L260" s="96"/>
      <c r="M260" s="96"/>
      <c r="N260" s="96"/>
      <c r="O260" s="96"/>
      <c r="P260" s="96"/>
      <c r="Q260" s="96">
        <v>1</v>
      </c>
      <c r="R260" s="96"/>
      <c r="S260" s="96"/>
      <c r="T260" s="96"/>
      <c r="U260" s="97"/>
      <c r="V260" s="117">
        <f t="shared" si="3"/>
        <v>2</v>
      </c>
      <c r="W260" s="258">
        <f>IF(V260=0,"-",V261/V260)</f>
        <v>0</v>
      </c>
      <c r="Y260" s="167"/>
    </row>
    <row r="261" spans="1:25" ht="18.75" customHeight="1">
      <c r="A261" s="272"/>
      <c r="B261" s="254"/>
      <c r="C261" s="251"/>
      <c r="D261" s="252"/>
      <c r="E261" s="253"/>
      <c r="F261" s="259" t="s">
        <v>298</v>
      </c>
      <c r="G261" s="260"/>
      <c r="H261" s="261"/>
      <c r="I261" s="19"/>
      <c r="J261" s="19"/>
      <c r="K261" s="19">
        <v>0</v>
      </c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117">
        <f t="shared" si="3"/>
        <v>0</v>
      </c>
      <c r="W261" s="258"/>
      <c r="Y261" s="167"/>
    </row>
    <row r="262" spans="1:25" ht="18.75" customHeight="1">
      <c r="A262" s="269" t="s">
        <v>305</v>
      </c>
      <c r="B262" s="254">
        <v>1</v>
      </c>
      <c r="C262" s="249" t="s">
        <v>1140</v>
      </c>
      <c r="D262" s="250"/>
      <c r="E262" s="253" t="s">
        <v>1141</v>
      </c>
      <c r="F262" s="255" t="s">
        <v>300</v>
      </c>
      <c r="G262" s="256"/>
      <c r="H262" s="257"/>
      <c r="I262" s="96"/>
      <c r="J262" s="96"/>
      <c r="K262" s="96"/>
      <c r="L262" s="96"/>
      <c r="M262" s="96"/>
      <c r="N262" s="96">
        <v>2</v>
      </c>
      <c r="O262" s="96"/>
      <c r="P262" s="96"/>
      <c r="Q262" s="96"/>
      <c r="R262" s="96"/>
      <c r="S262" s="96"/>
      <c r="T262" s="96"/>
      <c r="U262" s="97"/>
      <c r="V262" s="117">
        <f>SUM(I262:T262)</f>
        <v>2</v>
      </c>
      <c r="W262" s="258">
        <f>IF(V262=0,"-",V263/V262)</f>
        <v>0</v>
      </c>
      <c r="Y262" s="147"/>
    </row>
    <row r="263" spans="1:25" ht="30" customHeight="1">
      <c r="A263" s="269"/>
      <c r="B263" s="254"/>
      <c r="C263" s="251"/>
      <c r="D263" s="252"/>
      <c r="E263" s="253"/>
      <c r="F263" s="259" t="s">
        <v>298</v>
      </c>
      <c r="G263" s="260"/>
      <c r="H263" s="261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20"/>
      <c r="V263" s="117">
        <f t="shared" ref="V263:V265" si="4">SUM(I263:T263)</f>
        <v>0</v>
      </c>
      <c r="W263" s="258"/>
      <c r="Y263" s="147"/>
    </row>
    <row r="264" spans="1:25" ht="18.75" customHeight="1">
      <c r="A264" s="269"/>
      <c r="B264" s="254">
        <v>2</v>
      </c>
      <c r="C264" s="249" t="s">
        <v>1081</v>
      </c>
      <c r="D264" s="250"/>
      <c r="E264" s="253" t="s">
        <v>1109</v>
      </c>
      <c r="F264" s="255" t="s">
        <v>300</v>
      </c>
      <c r="G264" s="256"/>
      <c r="H264" s="257"/>
      <c r="I264" s="96"/>
      <c r="J264" s="96"/>
      <c r="K264" s="96">
        <v>4</v>
      </c>
      <c r="L264" s="96"/>
      <c r="M264" s="96"/>
      <c r="N264" s="96">
        <v>4</v>
      </c>
      <c r="O264" s="96"/>
      <c r="P264" s="96"/>
      <c r="Q264" s="96">
        <v>4</v>
      </c>
      <c r="R264" s="96"/>
      <c r="S264" s="96"/>
      <c r="T264" s="96"/>
      <c r="U264" s="97"/>
      <c r="V264" s="117">
        <f t="shared" si="4"/>
        <v>12</v>
      </c>
      <c r="W264" s="258">
        <f>IF(V264=0,"-",V265/V264)</f>
        <v>8.3333333333333329E-2</v>
      </c>
      <c r="Y264" s="147"/>
    </row>
    <row r="265" spans="1:25" ht="18.75" customHeight="1">
      <c r="A265" s="269"/>
      <c r="B265" s="254"/>
      <c r="C265" s="251"/>
      <c r="D265" s="252"/>
      <c r="E265" s="253"/>
      <c r="F265" s="259" t="s">
        <v>298</v>
      </c>
      <c r="G265" s="260"/>
      <c r="H265" s="261"/>
      <c r="I265" s="19"/>
      <c r="J265" s="19"/>
      <c r="K265" s="19">
        <v>1</v>
      </c>
      <c r="L265" s="19"/>
      <c r="M265" s="19"/>
      <c r="N265" s="19"/>
      <c r="O265" s="19"/>
      <c r="P265" s="19"/>
      <c r="Q265" s="19"/>
      <c r="R265" s="19"/>
      <c r="S265" s="19"/>
      <c r="T265" s="19"/>
      <c r="U265" s="20"/>
      <c r="V265" s="117">
        <f t="shared" si="4"/>
        <v>1</v>
      </c>
      <c r="W265" s="258"/>
      <c r="Y265" s="147"/>
    </row>
    <row r="266" spans="1:25" ht="18.75" customHeight="1">
      <c r="A266" s="269" t="s">
        <v>1119</v>
      </c>
      <c r="B266" s="254">
        <v>1</v>
      </c>
      <c r="C266" s="249" t="s">
        <v>1120</v>
      </c>
      <c r="D266" s="250"/>
      <c r="E266" s="253" t="s">
        <v>1121</v>
      </c>
      <c r="F266" s="255" t="s">
        <v>300</v>
      </c>
      <c r="G266" s="256"/>
      <c r="H266" s="257"/>
      <c r="I266" s="96"/>
      <c r="J266" s="96"/>
      <c r="K266" s="96">
        <v>3</v>
      </c>
      <c r="L266" s="96"/>
      <c r="M266" s="96"/>
      <c r="N266" s="96">
        <v>3</v>
      </c>
      <c r="O266" s="96"/>
      <c r="P266" s="96"/>
      <c r="Q266" s="96">
        <v>3</v>
      </c>
      <c r="R266" s="96"/>
      <c r="S266" s="96"/>
      <c r="T266" s="96"/>
      <c r="U266" s="97"/>
      <c r="V266" s="117">
        <f>SUM(I266:T266)</f>
        <v>9</v>
      </c>
      <c r="W266" s="258">
        <f>IF(V266=0,"-",V267/V266)</f>
        <v>0.33333333333333331</v>
      </c>
    </row>
    <row r="267" spans="1:25" ht="30" customHeight="1">
      <c r="A267" s="269"/>
      <c r="B267" s="254"/>
      <c r="C267" s="251"/>
      <c r="D267" s="252"/>
      <c r="E267" s="253"/>
      <c r="F267" s="259" t="s">
        <v>298</v>
      </c>
      <c r="G267" s="260"/>
      <c r="H267" s="261"/>
      <c r="I267" s="19"/>
      <c r="J267" s="19"/>
      <c r="K267" s="19">
        <v>3</v>
      </c>
      <c r="L267" s="19"/>
      <c r="M267" s="19"/>
      <c r="N267" s="19"/>
      <c r="O267" s="19"/>
      <c r="P267" s="19"/>
      <c r="Q267" s="19"/>
      <c r="R267" s="19"/>
      <c r="S267" s="19"/>
      <c r="T267" s="19"/>
      <c r="U267" s="20"/>
      <c r="V267" s="117">
        <f t="shared" ref="V267" si="5">SUM(I267:T267)</f>
        <v>3</v>
      </c>
      <c r="W267" s="258"/>
    </row>
    <row r="268" spans="1:25" ht="34.5" customHeight="1"/>
    <row r="269" spans="1:25" ht="12.75" customHeight="1"/>
    <row r="270" spans="1:25" ht="12.75" customHeight="1">
      <c r="A270" s="267" t="s">
        <v>1084</v>
      </c>
      <c r="B270" s="267"/>
      <c r="C270" s="267"/>
      <c r="D270" s="267"/>
      <c r="E270" s="2"/>
      <c r="F270" s="265" t="s">
        <v>1085</v>
      </c>
      <c r="G270" s="265"/>
      <c r="H270" s="265"/>
      <c r="I270" s="265"/>
      <c r="J270" s="265"/>
      <c r="K270" s="265"/>
      <c r="L270" s="265"/>
      <c r="M270" s="265"/>
      <c r="N270" s="265"/>
      <c r="O270" s="265"/>
      <c r="P270" s="2"/>
      <c r="Q270" s="265" t="s">
        <v>1086</v>
      </c>
      <c r="R270" s="265"/>
      <c r="S270" s="265"/>
      <c r="T270" s="265"/>
      <c r="U270" s="265"/>
      <c r="V270" s="265"/>
      <c r="W270" s="265"/>
    </row>
    <row r="271" spans="1:25" ht="12.75" customHeight="1">
      <c r="A271" s="263" t="s">
        <v>1011</v>
      </c>
      <c r="B271" s="263"/>
      <c r="C271" s="263"/>
      <c r="D271" s="263"/>
      <c r="E271" s="2"/>
      <c r="F271" s="263" t="s">
        <v>1012</v>
      </c>
      <c r="G271" s="263"/>
      <c r="H271" s="263"/>
      <c r="I271" s="263"/>
      <c r="J271" s="263"/>
      <c r="K271" s="263"/>
      <c r="L271" s="263"/>
      <c r="M271" s="263"/>
      <c r="N271" s="263"/>
      <c r="O271" s="263"/>
      <c r="P271" s="2"/>
      <c r="Q271" s="263" t="s">
        <v>1087</v>
      </c>
      <c r="R271" s="263"/>
      <c r="S271" s="263"/>
      <c r="T271" s="263"/>
      <c r="U271" s="263"/>
      <c r="V271" s="263"/>
      <c r="W271" s="263"/>
    </row>
    <row r="272" spans="1:25" ht="45.75" customHeight="1">
      <c r="A272" s="141"/>
      <c r="B272" s="141"/>
      <c r="C272" s="141"/>
      <c r="D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Q272" s="141"/>
      <c r="R272" s="141"/>
      <c r="S272" s="141"/>
      <c r="T272" s="141"/>
      <c r="U272" s="141"/>
      <c r="V272" s="141"/>
      <c r="W272" s="141"/>
    </row>
    <row r="273" spans="1:23">
      <c r="A273" s="264"/>
      <c r="B273" s="264"/>
      <c r="C273" s="264"/>
      <c r="D273" s="264"/>
      <c r="F273" s="265" t="s">
        <v>1088</v>
      </c>
      <c r="G273" s="265"/>
      <c r="H273" s="265"/>
      <c r="I273" s="265"/>
      <c r="J273" s="265"/>
      <c r="K273" s="265"/>
      <c r="L273" s="265"/>
      <c r="M273" s="265"/>
      <c r="N273" s="265"/>
      <c r="O273" s="265"/>
      <c r="Q273" s="268"/>
      <c r="R273" s="268"/>
      <c r="S273" s="268"/>
      <c r="T273" s="268"/>
      <c r="U273" s="268"/>
      <c r="V273" s="268"/>
      <c r="W273" s="268"/>
    </row>
    <row r="274" spans="1:23" ht="28.5" customHeight="1">
      <c r="A274" s="262"/>
      <c r="B274" s="262"/>
      <c r="C274" s="262"/>
      <c r="D274" s="262"/>
      <c r="F274" s="263" t="s">
        <v>1089</v>
      </c>
      <c r="G274" s="263"/>
      <c r="H274" s="263"/>
      <c r="I274" s="263"/>
      <c r="J274" s="263"/>
      <c r="K274" s="263"/>
      <c r="L274" s="263"/>
      <c r="M274" s="263"/>
      <c r="N274" s="263"/>
      <c r="O274" s="263"/>
      <c r="Q274" s="262"/>
      <c r="R274" s="262"/>
      <c r="S274" s="262"/>
      <c r="T274" s="262"/>
      <c r="U274" s="262"/>
      <c r="V274" s="262"/>
      <c r="W274" s="262"/>
    </row>
    <row r="275" spans="1:23">
      <c r="A275" s="266"/>
      <c r="B275" s="266"/>
      <c r="C275" s="266"/>
      <c r="D275" s="266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Q275" s="266"/>
      <c r="R275" s="266"/>
      <c r="S275" s="266"/>
      <c r="T275" s="266"/>
      <c r="U275" s="266"/>
      <c r="V275" s="266"/>
      <c r="W275" s="266"/>
    </row>
    <row r="276" spans="1:23" hidden="1"/>
    <row r="277" spans="1:23" hidden="1"/>
    <row r="278" spans="1:23" hidden="1"/>
    <row r="279" spans="1:23" hidden="1"/>
    <row r="280" spans="1:23" hidden="1"/>
    <row r="281" spans="1:23" hidden="1"/>
    <row r="282" spans="1:23" hidden="1"/>
    <row r="283" spans="1:23" hidden="1"/>
    <row r="284" spans="1:23" hidden="1"/>
    <row r="285" spans="1:23" hidden="1"/>
    <row r="286" spans="1:23" hidden="1"/>
    <row r="287" spans="1:23" hidden="1"/>
    <row r="288" spans="1:23" hidden="1"/>
    <row r="289" spans="1:2" hidden="1"/>
    <row r="290" spans="1:2" hidden="1"/>
    <row r="291" spans="1:2" hidden="1">
      <c r="A291" s="1">
        <v>1</v>
      </c>
      <c r="B291" s="10" t="s">
        <v>33</v>
      </c>
    </row>
    <row r="292" spans="1:2" hidden="1">
      <c r="A292" s="1">
        <v>2</v>
      </c>
      <c r="B292" s="10" t="s">
        <v>34</v>
      </c>
    </row>
    <row r="293" spans="1:2" hidden="1">
      <c r="A293" s="1">
        <v>3</v>
      </c>
      <c r="B293" s="10" t="s">
        <v>35</v>
      </c>
    </row>
    <row r="294" spans="1:2" hidden="1">
      <c r="A294" s="1">
        <v>4</v>
      </c>
      <c r="B294" s="10" t="s">
        <v>36</v>
      </c>
    </row>
    <row r="295" spans="1:2" hidden="1"/>
    <row r="296" spans="1:2" hidden="1"/>
    <row r="297" spans="1:2" hidden="1">
      <c r="B297" s="1" t="s">
        <v>37</v>
      </c>
    </row>
    <row r="298" spans="1:2" hidden="1">
      <c r="A298" s="1">
        <v>1</v>
      </c>
      <c r="B298" s="1" t="s">
        <v>38</v>
      </c>
    </row>
    <row r="299" spans="1:2" hidden="1">
      <c r="A299" s="1">
        <v>2</v>
      </c>
      <c r="B299" s="1" t="s">
        <v>39</v>
      </c>
    </row>
    <row r="300" spans="1:2" hidden="1">
      <c r="A300" s="1">
        <v>3</v>
      </c>
      <c r="B300" s="1" t="s">
        <v>40</v>
      </c>
    </row>
    <row r="301" spans="1:2" hidden="1">
      <c r="A301" s="1">
        <v>4</v>
      </c>
      <c r="B301" s="1" t="s">
        <v>41</v>
      </c>
    </row>
    <row r="302" spans="1:2" hidden="1"/>
    <row r="303" spans="1:2" hidden="1"/>
    <row r="304" spans="1:2" hidden="1">
      <c r="B304" s="1" t="s">
        <v>42</v>
      </c>
    </row>
    <row r="305" spans="1:2" hidden="1">
      <c r="A305" s="1">
        <v>1.1000000000000001</v>
      </c>
      <c r="B305" s="1" t="s">
        <v>43</v>
      </c>
    </row>
    <row r="306" spans="1:2" hidden="1">
      <c r="A306" s="1">
        <v>1.2</v>
      </c>
      <c r="B306" s="1" t="s">
        <v>44</v>
      </c>
    </row>
    <row r="307" spans="1:2" hidden="1">
      <c r="A307" s="1">
        <v>1.3</v>
      </c>
      <c r="B307" s="1" t="s">
        <v>45</v>
      </c>
    </row>
    <row r="308" spans="1:2" hidden="1">
      <c r="A308" s="1">
        <v>1.4</v>
      </c>
      <c r="B308" s="1" t="s">
        <v>46</v>
      </c>
    </row>
    <row r="309" spans="1:2" hidden="1">
      <c r="A309" s="1">
        <v>1.5</v>
      </c>
      <c r="B309" s="1" t="s">
        <v>47</v>
      </c>
    </row>
    <row r="310" spans="1:2" hidden="1">
      <c r="A310" s="1">
        <v>1.6</v>
      </c>
      <c r="B310" s="1" t="s">
        <v>48</v>
      </c>
    </row>
    <row r="311" spans="1:2" hidden="1">
      <c r="A311" s="1">
        <v>1.7</v>
      </c>
      <c r="B311" s="1" t="s">
        <v>49</v>
      </c>
    </row>
    <row r="312" spans="1:2" hidden="1">
      <c r="A312" s="1">
        <v>1.8</v>
      </c>
      <c r="B312" s="1" t="s">
        <v>50</v>
      </c>
    </row>
    <row r="313" spans="1:2" hidden="1">
      <c r="A313" s="1">
        <v>2.1</v>
      </c>
      <c r="B313" s="1" t="s">
        <v>51</v>
      </c>
    </row>
    <row r="314" spans="1:2" hidden="1">
      <c r="A314" s="1">
        <v>2.2000000000000002</v>
      </c>
      <c r="B314" s="1" t="s">
        <v>52</v>
      </c>
    </row>
    <row r="315" spans="1:2" hidden="1">
      <c r="A315" s="1">
        <v>2.2999999999999998</v>
      </c>
      <c r="B315" s="1" t="s">
        <v>53</v>
      </c>
    </row>
    <row r="316" spans="1:2" hidden="1">
      <c r="A316" s="1">
        <v>2.4</v>
      </c>
      <c r="B316" s="1" t="s">
        <v>54</v>
      </c>
    </row>
    <row r="317" spans="1:2" hidden="1">
      <c r="A317" s="1">
        <v>2.5</v>
      </c>
      <c r="B317" s="1" t="s">
        <v>55</v>
      </c>
    </row>
    <row r="318" spans="1:2" hidden="1">
      <c r="A318" s="1">
        <v>2.6</v>
      </c>
      <c r="B318" s="1" t="s">
        <v>56</v>
      </c>
    </row>
    <row r="319" spans="1:2" hidden="1">
      <c r="A319" s="1">
        <v>2.7</v>
      </c>
      <c r="B319" s="1" t="s">
        <v>57</v>
      </c>
    </row>
    <row r="320" spans="1:2" hidden="1">
      <c r="A320" s="1">
        <v>3.1</v>
      </c>
      <c r="B320" s="1" t="s">
        <v>58</v>
      </c>
    </row>
    <row r="321" spans="1:2" hidden="1">
      <c r="A321" s="1">
        <v>3.2</v>
      </c>
      <c r="B321" s="1" t="s">
        <v>59</v>
      </c>
    </row>
    <row r="322" spans="1:2" hidden="1">
      <c r="A322" s="1">
        <v>3.3</v>
      </c>
      <c r="B322" s="1" t="s">
        <v>60</v>
      </c>
    </row>
    <row r="323" spans="1:2" hidden="1">
      <c r="A323" s="1">
        <v>3.4</v>
      </c>
      <c r="B323" s="1" t="s">
        <v>61</v>
      </c>
    </row>
    <row r="324" spans="1:2" hidden="1">
      <c r="A324" s="1">
        <v>3.5</v>
      </c>
      <c r="B324" s="1" t="s">
        <v>62</v>
      </c>
    </row>
    <row r="325" spans="1:2" hidden="1">
      <c r="A325" s="1">
        <v>3.6</v>
      </c>
      <c r="B325" s="1" t="s">
        <v>63</v>
      </c>
    </row>
    <row r="326" spans="1:2" hidden="1">
      <c r="A326" s="1">
        <v>3.7</v>
      </c>
      <c r="B326" s="1" t="s">
        <v>64</v>
      </c>
    </row>
    <row r="327" spans="1:2" hidden="1">
      <c r="A327" s="1">
        <v>3.8</v>
      </c>
      <c r="B327" s="1" t="s">
        <v>65</v>
      </c>
    </row>
    <row r="328" spans="1:2" hidden="1">
      <c r="A328" s="1">
        <v>3.9</v>
      </c>
      <c r="B328" s="1" t="s">
        <v>66</v>
      </c>
    </row>
    <row r="329" spans="1:2" hidden="1">
      <c r="A329" s="1">
        <v>4.0999999999999996</v>
      </c>
      <c r="B329" s="1" t="s">
        <v>67</v>
      </c>
    </row>
    <row r="330" spans="1:2" hidden="1">
      <c r="A330" s="1">
        <v>4.2</v>
      </c>
      <c r="B330" s="1" t="s">
        <v>68</v>
      </c>
    </row>
    <row r="331" spans="1:2" hidden="1">
      <c r="A331" s="1">
        <v>4.3</v>
      </c>
      <c r="B331" s="1" t="s">
        <v>69</v>
      </c>
    </row>
    <row r="332" spans="1:2" hidden="1">
      <c r="A332" s="1">
        <v>4.4000000000000004</v>
      </c>
      <c r="B332" s="1" t="s">
        <v>70</v>
      </c>
    </row>
    <row r="333" spans="1:2" hidden="1"/>
    <row r="334" spans="1:2" hidden="1"/>
    <row r="335" spans="1:2" hidden="1"/>
    <row r="336" spans="1:2" hidden="1">
      <c r="B336" s="1" t="s">
        <v>71</v>
      </c>
    </row>
    <row r="337" spans="1:2" hidden="1">
      <c r="A337" s="1" t="s">
        <v>72</v>
      </c>
      <c r="B337" s="1" t="s">
        <v>43</v>
      </c>
    </row>
    <row r="338" spans="1:2" hidden="1">
      <c r="A338" s="1" t="s">
        <v>73</v>
      </c>
      <c r="B338" s="1" t="s">
        <v>74</v>
      </c>
    </row>
    <row r="339" spans="1:2" hidden="1">
      <c r="A339" s="1" t="s">
        <v>75</v>
      </c>
      <c r="B339" s="1" t="s">
        <v>76</v>
      </c>
    </row>
    <row r="340" spans="1:2" hidden="1">
      <c r="A340" s="1" t="s">
        <v>77</v>
      </c>
      <c r="B340" s="1" t="s">
        <v>78</v>
      </c>
    </row>
    <row r="341" spans="1:2" hidden="1">
      <c r="A341" s="1" t="s">
        <v>79</v>
      </c>
      <c r="B341" s="1" t="s">
        <v>80</v>
      </c>
    </row>
    <row r="342" spans="1:2" hidden="1">
      <c r="A342" s="1" t="s">
        <v>81</v>
      </c>
      <c r="B342" s="1" t="s">
        <v>82</v>
      </c>
    </row>
    <row r="343" spans="1:2" hidden="1">
      <c r="A343" s="1" t="s">
        <v>83</v>
      </c>
      <c r="B343" s="1" t="s">
        <v>84</v>
      </c>
    </row>
    <row r="344" spans="1:2" hidden="1">
      <c r="A344" s="1" t="s">
        <v>85</v>
      </c>
      <c r="B344" s="1" t="s">
        <v>86</v>
      </c>
    </row>
    <row r="345" spans="1:2" hidden="1">
      <c r="A345" s="1" t="s">
        <v>87</v>
      </c>
      <c r="B345" s="1" t="s">
        <v>88</v>
      </c>
    </row>
    <row r="346" spans="1:2" hidden="1">
      <c r="A346" s="1" t="s">
        <v>89</v>
      </c>
      <c r="B346" s="1" t="s">
        <v>90</v>
      </c>
    </row>
    <row r="347" spans="1:2" hidden="1">
      <c r="A347" s="1" t="s">
        <v>91</v>
      </c>
      <c r="B347" s="1" t="s">
        <v>92</v>
      </c>
    </row>
    <row r="348" spans="1:2" hidden="1">
      <c r="A348" s="1" t="s">
        <v>93</v>
      </c>
      <c r="B348" s="1" t="s">
        <v>94</v>
      </c>
    </row>
    <row r="349" spans="1:2" hidden="1">
      <c r="A349" s="1" t="s">
        <v>95</v>
      </c>
      <c r="B349" s="1" t="s">
        <v>96</v>
      </c>
    </row>
    <row r="350" spans="1:2" hidden="1">
      <c r="A350" s="1" t="s">
        <v>97</v>
      </c>
      <c r="B350" s="1" t="s">
        <v>98</v>
      </c>
    </row>
    <row r="351" spans="1:2" hidden="1">
      <c r="A351" s="1" t="s">
        <v>99</v>
      </c>
      <c r="B351" s="1" t="s">
        <v>100</v>
      </c>
    </row>
    <row r="352" spans="1:2" hidden="1">
      <c r="A352" s="1" t="s">
        <v>101</v>
      </c>
      <c r="B352" s="1" t="s">
        <v>46</v>
      </c>
    </row>
    <row r="353" spans="1:2" hidden="1">
      <c r="A353" s="1" t="s">
        <v>102</v>
      </c>
      <c r="B353" s="1" t="s">
        <v>103</v>
      </c>
    </row>
    <row r="354" spans="1:2" hidden="1">
      <c r="A354" s="1" t="s">
        <v>104</v>
      </c>
      <c r="B354" s="1" t="s">
        <v>105</v>
      </c>
    </row>
    <row r="355" spans="1:2" hidden="1">
      <c r="A355" s="1" t="s">
        <v>106</v>
      </c>
      <c r="B355" s="1" t="s">
        <v>107</v>
      </c>
    </row>
    <row r="356" spans="1:2" hidden="1">
      <c r="A356" s="1" t="s">
        <v>108</v>
      </c>
      <c r="B356" s="1" t="s">
        <v>109</v>
      </c>
    </row>
    <row r="357" spans="1:2" hidden="1">
      <c r="A357" s="1" t="s">
        <v>110</v>
      </c>
      <c r="B357" s="1" t="s">
        <v>111</v>
      </c>
    </row>
    <row r="358" spans="1:2" hidden="1">
      <c r="A358" s="1" t="s">
        <v>112</v>
      </c>
      <c r="B358" s="1" t="s">
        <v>113</v>
      </c>
    </row>
    <row r="359" spans="1:2" hidden="1">
      <c r="A359" s="1" t="s">
        <v>114</v>
      </c>
      <c r="B359" s="1" t="s">
        <v>115</v>
      </c>
    </row>
    <row r="360" spans="1:2" hidden="1">
      <c r="A360" s="1" t="s">
        <v>116</v>
      </c>
      <c r="B360" s="1" t="s">
        <v>117</v>
      </c>
    </row>
    <row r="361" spans="1:2" hidden="1">
      <c r="A361" s="1" t="s">
        <v>118</v>
      </c>
      <c r="B361" s="1" t="s">
        <v>119</v>
      </c>
    </row>
    <row r="362" spans="1:2" hidden="1">
      <c r="A362" s="1" t="s">
        <v>120</v>
      </c>
      <c r="B362" s="1" t="s">
        <v>121</v>
      </c>
    </row>
    <row r="363" spans="1:2" hidden="1">
      <c r="A363" s="1" t="s">
        <v>122</v>
      </c>
      <c r="B363" s="1" t="s">
        <v>123</v>
      </c>
    </row>
    <row r="364" spans="1:2" hidden="1">
      <c r="A364" s="1" t="s">
        <v>124</v>
      </c>
      <c r="B364" s="1" t="s">
        <v>125</v>
      </c>
    </row>
    <row r="365" spans="1:2" hidden="1">
      <c r="A365" s="1" t="s">
        <v>126</v>
      </c>
      <c r="B365" s="1" t="s">
        <v>127</v>
      </c>
    </row>
    <row r="366" spans="1:2" hidden="1">
      <c r="A366" s="1" t="s">
        <v>128</v>
      </c>
      <c r="B366" s="1" t="s">
        <v>100</v>
      </c>
    </row>
    <row r="367" spans="1:2" hidden="1">
      <c r="A367" s="1" t="s">
        <v>129</v>
      </c>
      <c r="B367" s="1" t="s">
        <v>130</v>
      </c>
    </row>
    <row r="368" spans="1:2" hidden="1">
      <c r="A368" s="1" t="s">
        <v>131</v>
      </c>
      <c r="B368" s="1" t="s">
        <v>132</v>
      </c>
    </row>
    <row r="369" spans="1:2" hidden="1">
      <c r="A369" s="1" t="s">
        <v>133</v>
      </c>
      <c r="B369" s="1" t="s">
        <v>134</v>
      </c>
    </row>
    <row r="370" spans="1:2" hidden="1">
      <c r="A370" s="1" t="s">
        <v>135</v>
      </c>
      <c r="B370" s="1" t="s">
        <v>136</v>
      </c>
    </row>
    <row r="371" spans="1:2" hidden="1">
      <c r="A371" s="1" t="s">
        <v>137</v>
      </c>
      <c r="B371" s="1" t="s">
        <v>138</v>
      </c>
    </row>
    <row r="372" spans="1:2" hidden="1">
      <c r="A372" s="1" t="s">
        <v>139</v>
      </c>
      <c r="B372" s="1" t="s">
        <v>140</v>
      </c>
    </row>
    <row r="373" spans="1:2" hidden="1">
      <c r="A373" s="1" t="s">
        <v>141</v>
      </c>
      <c r="B373" s="1" t="s">
        <v>142</v>
      </c>
    </row>
    <row r="374" spans="1:2" hidden="1">
      <c r="A374" s="1" t="s">
        <v>143</v>
      </c>
      <c r="B374" s="1" t="s">
        <v>144</v>
      </c>
    </row>
    <row r="375" spans="1:2" hidden="1">
      <c r="A375" s="1" t="s">
        <v>145</v>
      </c>
      <c r="B375" s="1" t="s">
        <v>146</v>
      </c>
    </row>
    <row r="376" spans="1:2" hidden="1">
      <c r="A376" s="1" t="s">
        <v>147</v>
      </c>
      <c r="B376" s="1" t="s">
        <v>148</v>
      </c>
    </row>
    <row r="377" spans="1:2" hidden="1">
      <c r="A377" s="1" t="s">
        <v>149</v>
      </c>
      <c r="B377" s="1" t="s">
        <v>150</v>
      </c>
    </row>
    <row r="378" spans="1:2" hidden="1">
      <c r="A378" s="1" t="s">
        <v>151</v>
      </c>
      <c r="B378" s="1" t="s">
        <v>152</v>
      </c>
    </row>
    <row r="379" spans="1:2" hidden="1">
      <c r="A379" s="1" t="s">
        <v>153</v>
      </c>
      <c r="B379" s="1" t="s">
        <v>154</v>
      </c>
    </row>
    <row r="380" spans="1:2" hidden="1">
      <c r="A380" s="1" t="s">
        <v>155</v>
      </c>
      <c r="B380" s="1" t="s">
        <v>156</v>
      </c>
    </row>
    <row r="381" spans="1:2" hidden="1">
      <c r="A381" s="1" t="s">
        <v>157</v>
      </c>
      <c r="B381" s="1" t="s">
        <v>158</v>
      </c>
    </row>
    <row r="382" spans="1:2" hidden="1">
      <c r="A382" s="1" t="s">
        <v>159</v>
      </c>
      <c r="B382" s="1" t="s">
        <v>160</v>
      </c>
    </row>
    <row r="383" spans="1:2" hidden="1">
      <c r="A383" s="1" t="s">
        <v>161</v>
      </c>
      <c r="B383" s="1" t="s">
        <v>162</v>
      </c>
    </row>
    <row r="384" spans="1:2" hidden="1">
      <c r="A384" s="1" t="s">
        <v>163</v>
      </c>
      <c r="B384" s="1" t="s">
        <v>164</v>
      </c>
    </row>
    <row r="385" spans="1:2" hidden="1">
      <c r="A385" s="1" t="s">
        <v>165</v>
      </c>
      <c r="B385" s="1" t="s">
        <v>166</v>
      </c>
    </row>
    <row r="386" spans="1:2" hidden="1">
      <c r="A386" s="1" t="s">
        <v>167</v>
      </c>
      <c r="B386" s="1" t="s">
        <v>168</v>
      </c>
    </row>
    <row r="387" spans="1:2" hidden="1">
      <c r="A387" s="1" t="s">
        <v>169</v>
      </c>
      <c r="B387" s="1" t="s">
        <v>170</v>
      </c>
    </row>
    <row r="388" spans="1:2" hidden="1">
      <c r="A388" s="1" t="s">
        <v>171</v>
      </c>
      <c r="B388" s="1" t="s">
        <v>172</v>
      </c>
    </row>
    <row r="389" spans="1:2" hidden="1">
      <c r="A389" s="1" t="s">
        <v>173</v>
      </c>
      <c r="B389" s="1" t="s">
        <v>174</v>
      </c>
    </row>
    <row r="390" spans="1:2" hidden="1">
      <c r="A390" s="1" t="s">
        <v>175</v>
      </c>
      <c r="B390" s="1" t="s">
        <v>176</v>
      </c>
    </row>
    <row r="391" spans="1:2" hidden="1">
      <c r="A391" s="1" t="s">
        <v>177</v>
      </c>
      <c r="B391" s="1" t="s">
        <v>178</v>
      </c>
    </row>
    <row r="392" spans="1:2" hidden="1">
      <c r="A392" s="1" t="s">
        <v>179</v>
      </c>
      <c r="B392" s="1" t="s">
        <v>180</v>
      </c>
    </row>
    <row r="393" spans="1:2" hidden="1">
      <c r="A393" s="1" t="s">
        <v>181</v>
      </c>
      <c r="B393" s="1" t="s">
        <v>182</v>
      </c>
    </row>
    <row r="394" spans="1:2" hidden="1">
      <c r="A394" s="1" t="s">
        <v>183</v>
      </c>
      <c r="B394" s="1" t="s">
        <v>184</v>
      </c>
    </row>
    <row r="395" spans="1:2" hidden="1">
      <c r="A395" s="1" t="s">
        <v>185</v>
      </c>
      <c r="B395" s="1" t="s">
        <v>186</v>
      </c>
    </row>
    <row r="396" spans="1:2" hidden="1">
      <c r="A396" s="1" t="s">
        <v>187</v>
      </c>
      <c r="B396" s="1" t="s">
        <v>188</v>
      </c>
    </row>
    <row r="397" spans="1:2" hidden="1">
      <c r="A397" s="1" t="s">
        <v>189</v>
      </c>
      <c r="B397" s="1" t="s">
        <v>190</v>
      </c>
    </row>
    <row r="398" spans="1:2" hidden="1">
      <c r="A398" s="1" t="s">
        <v>191</v>
      </c>
      <c r="B398" s="1" t="s">
        <v>192</v>
      </c>
    </row>
    <row r="399" spans="1:2" hidden="1">
      <c r="A399" s="1" t="s">
        <v>193</v>
      </c>
      <c r="B399" s="1" t="s">
        <v>194</v>
      </c>
    </row>
    <row r="400" spans="1:2" hidden="1">
      <c r="A400" s="1" t="s">
        <v>195</v>
      </c>
      <c r="B400" s="1" t="s">
        <v>196</v>
      </c>
    </row>
    <row r="401" spans="1:2" hidden="1">
      <c r="A401" s="1" t="s">
        <v>197</v>
      </c>
      <c r="B401" s="1" t="s">
        <v>198</v>
      </c>
    </row>
    <row r="402" spans="1:2" hidden="1">
      <c r="A402" s="1" t="s">
        <v>199</v>
      </c>
      <c r="B402" s="1" t="s">
        <v>200</v>
      </c>
    </row>
    <row r="403" spans="1:2" hidden="1">
      <c r="A403" s="1" t="s">
        <v>201</v>
      </c>
      <c r="B403" s="1" t="s">
        <v>202</v>
      </c>
    </row>
    <row r="404" spans="1:2" hidden="1">
      <c r="A404" s="1" t="s">
        <v>203</v>
      </c>
      <c r="B404" s="1" t="s">
        <v>204</v>
      </c>
    </row>
    <row r="405" spans="1:2" hidden="1">
      <c r="A405" s="1" t="s">
        <v>205</v>
      </c>
      <c r="B405" s="1" t="s">
        <v>206</v>
      </c>
    </row>
    <row r="406" spans="1:2" hidden="1">
      <c r="A406" s="1" t="s">
        <v>207</v>
      </c>
      <c r="B406" s="1" t="s">
        <v>208</v>
      </c>
    </row>
    <row r="407" spans="1:2" hidden="1">
      <c r="A407" s="1" t="s">
        <v>209</v>
      </c>
      <c r="B407" s="1" t="s">
        <v>210</v>
      </c>
    </row>
    <row r="408" spans="1:2" hidden="1">
      <c r="A408" s="1" t="s">
        <v>211</v>
      </c>
      <c r="B408" s="1" t="s">
        <v>212</v>
      </c>
    </row>
    <row r="409" spans="1:2" hidden="1">
      <c r="A409" s="1" t="s">
        <v>213</v>
      </c>
      <c r="B409" s="1" t="s">
        <v>214</v>
      </c>
    </row>
    <row r="410" spans="1:2" hidden="1">
      <c r="A410" s="1" t="s">
        <v>215</v>
      </c>
      <c r="B410" s="1" t="s">
        <v>216</v>
      </c>
    </row>
    <row r="411" spans="1:2" hidden="1">
      <c r="A411" s="1" t="s">
        <v>217</v>
      </c>
      <c r="B411" s="1" t="s">
        <v>218</v>
      </c>
    </row>
    <row r="412" spans="1:2" hidden="1">
      <c r="A412" s="1" t="s">
        <v>219</v>
      </c>
      <c r="B412" s="1" t="s">
        <v>220</v>
      </c>
    </row>
    <row r="413" spans="1:2" hidden="1">
      <c r="A413" s="1" t="s">
        <v>221</v>
      </c>
      <c r="B413" s="1" t="s">
        <v>222</v>
      </c>
    </row>
    <row r="414" spans="1:2" hidden="1">
      <c r="A414" s="1" t="s">
        <v>223</v>
      </c>
      <c r="B414" s="1" t="s">
        <v>224</v>
      </c>
    </row>
    <row r="415" spans="1:2" hidden="1">
      <c r="A415" s="1" t="s">
        <v>225</v>
      </c>
      <c r="B415" s="1" t="s">
        <v>226</v>
      </c>
    </row>
    <row r="416" spans="1:2" hidden="1">
      <c r="A416" s="1" t="s">
        <v>227</v>
      </c>
      <c r="B416" s="1" t="s">
        <v>228</v>
      </c>
    </row>
    <row r="417" spans="1:2" hidden="1">
      <c r="A417" s="1" t="s">
        <v>229</v>
      </c>
      <c r="B417" s="1" t="s">
        <v>230</v>
      </c>
    </row>
    <row r="418" spans="1:2" hidden="1">
      <c r="A418" s="1" t="s">
        <v>231</v>
      </c>
      <c r="B418" s="1" t="s">
        <v>232</v>
      </c>
    </row>
    <row r="419" spans="1:2" hidden="1">
      <c r="A419" s="1" t="s">
        <v>233</v>
      </c>
      <c r="B419" s="1" t="s">
        <v>234</v>
      </c>
    </row>
    <row r="420" spans="1:2" hidden="1">
      <c r="A420" s="1" t="s">
        <v>235</v>
      </c>
      <c r="B420" s="1" t="s">
        <v>236</v>
      </c>
    </row>
    <row r="421" spans="1:2" hidden="1">
      <c r="A421" s="1" t="s">
        <v>237</v>
      </c>
      <c r="B421" s="1" t="s">
        <v>238</v>
      </c>
    </row>
    <row r="422" spans="1:2" hidden="1">
      <c r="A422" s="1" t="s">
        <v>239</v>
      </c>
      <c r="B422" s="1" t="s">
        <v>240</v>
      </c>
    </row>
    <row r="423" spans="1:2" hidden="1">
      <c r="A423" s="1" t="s">
        <v>241</v>
      </c>
      <c r="B423" s="1" t="s">
        <v>242</v>
      </c>
    </row>
    <row r="424" spans="1:2" hidden="1">
      <c r="A424" s="1" t="s">
        <v>243</v>
      </c>
      <c r="B424" s="1" t="s">
        <v>244</v>
      </c>
    </row>
    <row r="425" spans="1:2" hidden="1">
      <c r="A425" s="1" t="s">
        <v>245</v>
      </c>
      <c r="B425" s="1" t="s">
        <v>246</v>
      </c>
    </row>
    <row r="426" spans="1:2" hidden="1">
      <c r="A426" s="1" t="s">
        <v>247</v>
      </c>
      <c r="B426" s="1" t="s">
        <v>248</v>
      </c>
    </row>
    <row r="427" spans="1:2" hidden="1">
      <c r="A427" s="1" t="s">
        <v>249</v>
      </c>
      <c r="B427" s="1" t="s">
        <v>250</v>
      </c>
    </row>
    <row r="428" spans="1:2" hidden="1">
      <c r="A428" s="1" t="s">
        <v>251</v>
      </c>
      <c r="B428" s="1" t="s">
        <v>252</v>
      </c>
    </row>
    <row r="429" spans="1:2" hidden="1">
      <c r="A429" s="1" t="s">
        <v>253</v>
      </c>
      <c r="B429" s="1" t="s">
        <v>254</v>
      </c>
    </row>
    <row r="430" spans="1:2" hidden="1">
      <c r="A430" s="1" t="s">
        <v>255</v>
      </c>
      <c r="B430" s="1" t="s">
        <v>256</v>
      </c>
    </row>
    <row r="431" spans="1:2" hidden="1">
      <c r="A431" s="1" t="s">
        <v>257</v>
      </c>
      <c r="B431" s="1" t="s">
        <v>258</v>
      </c>
    </row>
    <row r="432" spans="1:2" hidden="1">
      <c r="A432" s="1" t="s">
        <v>259</v>
      </c>
      <c r="B432" s="1" t="s">
        <v>260</v>
      </c>
    </row>
    <row r="433" spans="1:2" hidden="1">
      <c r="A433" s="1" t="s">
        <v>261</v>
      </c>
      <c r="B433" s="1" t="s">
        <v>262</v>
      </c>
    </row>
    <row r="434" spans="1:2" hidden="1">
      <c r="A434" s="1" t="s">
        <v>263</v>
      </c>
      <c r="B434" s="1" t="s">
        <v>264</v>
      </c>
    </row>
    <row r="435" spans="1:2" hidden="1">
      <c r="A435" s="1" t="s">
        <v>265</v>
      </c>
      <c r="B435" s="1" t="s">
        <v>266</v>
      </c>
    </row>
    <row r="436" spans="1:2" hidden="1">
      <c r="A436" s="1" t="s">
        <v>267</v>
      </c>
      <c r="B436" s="1" t="s">
        <v>268</v>
      </c>
    </row>
    <row r="437" spans="1:2" hidden="1">
      <c r="A437" s="1" t="s">
        <v>269</v>
      </c>
      <c r="B437" s="1" t="s">
        <v>270</v>
      </c>
    </row>
    <row r="438" spans="1:2" hidden="1">
      <c r="A438" s="1" t="s">
        <v>271</v>
      </c>
      <c r="B438" s="1" t="s">
        <v>272</v>
      </c>
    </row>
    <row r="439" spans="1:2" hidden="1">
      <c r="A439" s="1" t="s">
        <v>273</v>
      </c>
      <c r="B439" s="1" t="s">
        <v>274</v>
      </c>
    </row>
    <row r="440" spans="1:2" hidden="1">
      <c r="A440" s="1" t="s">
        <v>275</v>
      </c>
      <c r="B440" s="1" t="s">
        <v>276</v>
      </c>
    </row>
    <row r="441" spans="1:2" hidden="1">
      <c r="A441" s="1" t="s">
        <v>277</v>
      </c>
      <c r="B441" s="1" t="s">
        <v>278</v>
      </c>
    </row>
    <row r="442" spans="1:2" hidden="1">
      <c r="A442" s="1" t="s">
        <v>279</v>
      </c>
      <c r="B442" s="1" t="s">
        <v>280</v>
      </c>
    </row>
    <row r="443" spans="1:2" hidden="1">
      <c r="A443" s="1" t="s">
        <v>281</v>
      </c>
      <c r="B443" s="1" t="s">
        <v>282</v>
      </c>
    </row>
    <row r="444" spans="1:2" hidden="1">
      <c r="A444" s="1" t="s">
        <v>283</v>
      </c>
      <c r="B444" s="1" t="s">
        <v>284</v>
      </c>
    </row>
    <row r="445" spans="1:2" hidden="1">
      <c r="A445" s="1" t="s">
        <v>285</v>
      </c>
      <c r="B445" s="1" t="s">
        <v>286</v>
      </c>
    </row>
    <row r="446" spans="1:2" hidden="1">
      <c r="A446" s="1" t="s">
        <v>287</v>
      </c>
      <c r="B446" s="1" t="s">
        <v>288</v>
      </c>
    </row>
    <row r="447" spans="1:2" hidden="1">
      <c r="A447" s="1" t="s">
        <v>289</v>
      </c>
      <c r="B447" s="1" t="s">
        <v>290</v>
      </c>
    </row>
    <row r="448" spans="1:2" hidden="1"/>
    <row r="449" spans="3:5" hidden="1"/>
    <row r="450" spans="3:5" hidden="1"/>
    <row r="451" spans="3:5" hidden="1">
      <c r="C451" s="1" t="s">
        <v>291</v>
      </c>
      <c r="D451" s="1" t="s">
        <v>292</v>
      </c>
      <c r="E451" s="1" t="s">
        <v>293</v>
      </c>
    </row>
    <row r="452" spans="3:5" hidden="1">
      <c r="C452" s="1" t="s">
        <v>307</v>
      </c>
      <c r="D452" s="1" t="s">
        <v>294</v>
      </c>
      <c r="E452" s="1" t="s">
        <v>295</v>
      </c>
    </row>
    <row r="453" spans="3:5" hidden="1">
      <c r="C453" s="1" t="s">
        <v>306</v>
      </c>
      <c r="E453" s="1" t="s">
        <v>296</v>
      </c>
    </row>
    <row r="454" spans="3:5" hidden="1">
      <c r="E454" s="1" t="s">
        <v>297</v>
      </c>
    </row>
    <row r="455" spans="3:5" hidden="1"/>
    <row r="456" spans="3:5" hidden="1"/>
    <row r="457" spans="3:5" hidden="1"/>
    <row r="458" spans="3:5" hidden="1"/>
    <row r="459" spans="3:5" hidden="1"/>
    <row r="460" spans="3:5" hidden="1">
      <c r="C460" s="1" t="s">
        <v>317</v>
      </c>
    </row>
    <row r="461" spans="3:5" hidden="1">
      <c r="C461" s="1" t="s">
        <v>318</v>
      </c>
    </row>
    <row r="462" spans="3:5" hidden="1">
      <c r="C462" s="1" t="s">
        <v>319</v>
      </c>
    </row>
    <row r="463" spans="3:5" hidden="1"/>
    <row r="464" spans="3:5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191 G189 O189 F207 O192:O193 G193" name="FIN"/>
    <protectedRange sqref="D8:W12" name="FIN_1"/>
    <protectedRange sqref="D16:W19" name="FIN_2"/>
    <protectedRange sqref="A22 A24 A26" name="FIN_3"/>
    <protectedRange sqref="C37 C68 C99 C128 C157 C186" name="FIN_4"/>
    <protectedRange sqref="K39 K70 K101 K130 K159 K188" name="FIN_5"/>
    <protectedRange sqref="I48:T49 I53:T54 I84:T85 I110:T111 I115:T116 I139:T140 I144:T145 I168:T169 I173:T174 I197:T198 I202:T203 I79:T80" name="FIN_6"/>
    <protectedRange sqref="D48:E49 D79:E80 D110:E111 D139:E140 D168:E169 D197:E198" name="FIN_7"/>
    <protectedRange sqref="D53:E54 D84:E85 D115:E116 D144:E145 D173:E174 D202:E203" name="FIN_8"/>
    <protectedRange sqref="Q221 G219 O219 G223 O222:O223 F237" name="FIN_9"/>
    <protectedRange sqref="C216" name="FIN_4_1"/>
    <protectedRange sqref="K218" name="FIN_5_1"/>
    <protectedRange sqref="I227:T228 I232:T233" name="FIN_6_1"/>
    <protectedRange sqref="D227:E228" name="FIN_7_1"/>
    <protectedRange sqref="D232:E233" name="FIN_8_1"/>
  </protectedRanges>
  <dataConsolidate/>
  <mergeCells count="511">
    <mergeCell ref="A205:V205"/>
    <mergeCell ref="A207:E207"/>
    <mergeCell ref="F207:W207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202:B202"/>
    <mergeCell ref="C202:D202"/>
    <mergeCell ref="F202:H202"/>
    <mergeCell ref="W202:W203"/>
    <mergeCell ref="A203:B203"/>
    <mergeCell ref="C203:D203"/>
    <mergeCell ref="F203:H203"/>
    <mergeCell ref="A194:W194"/>
    <mergeCell ref="A195:B196"/>
    <mergeCell ref="C195:D196"/>
    <mergeCell ref="E195:E196"/>
    <mergeCell ref="F195:T195"/>
    <mergeCell ref="V195:V196"/>
    <mergeCell ref="W195:W196"/>
    <mergeCell ref="F196:H196"/>
    <mergeCell ref="A197:B197"/>
    <mergeCell ref="C197:D197"/>
    <mergeCell ref="F197:H197"/>
    <mergeCell ref="W197:W198"/>
    <mergeCell ref="A198:B198"/>
    <mergeCell ref="C198:D198"/>
    <mergeCell ref="F198:H198"/>
    <mergeCell ref="E188:F188"/>
    <mergeCell ref="G188:J188"/>
    <mergeCell ref="M188:P188"/>
    <mergeCell ref="Q188:W188"/>
    <mergeCell ref="C190:F190"/>
    <mergeCell ref="O190:V190"/>
    <mergeCell ref="E191:F191"/>
    <mergeCell ref="O191:V191"/>
    <mergeCell ref="E192:F19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210:B210"/>
    <mergeCell ref="C210:W210"/>
    <mergeCell ref="A212:W212"/>
    <mergeCell ref="A173:B173"/>
    <mergeCell ref="C173:D173"/>
    <mergeCell ref="F173:H173"/>
    <mergeCell ref="W173:W174"/>
    <mergeCell ref="A174:B174"/>
    <mergeCell ref="C174:D174"/>
    <mergeCell ref="F174:H174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A235:V235"/>
    <mergeCell ref="A237:E237"/>
    <mergeCell ref="F237:W237"/>
    <mergeCell ref="A232:B232"/>
    <mergeCell ref="C232:D232"/>
    <mergeCell ref="F232:H232"/>
    <mergeCell ref="W232:W233"/>
    <mergeCell ref="A233:B233"/>
    <mergeCell ref="C233:D233"/>
    <mergeCell ref="F233:H233"/>
    <mergeCell ref="A244:A247"/>
    <mergeCell ref="B244:B245"/>
    <mergeCell ref="C244:D245"/>
    <mergeCell ref="E244:E245"/>
    <mergeCell ref="F244:H244"/>
    <mergeCell ref="A240:W240"/>
    <mergeCell ref="A242:A243"/>
    <mergeCell ref="B242:D243"/>
    <mergeCell ref="E242:E243"/>
    <mergeCell ref="F242:T242"/>
    <mergeCell ref="V242:V243"/>
    <mergeCell ref="W242:W243"/>
    <mergeCell ref="W244:W245"/>
    <mergeCell ref="F245:H245"/>
    <mergeCell ref="B246:B247"/>
    <mergeCell ref="C246:D247"/>
    <mergeCell ref="E246:E247"/>
    <mergeCell ref="F246:H246"/>
    <mergeCell ref="W246:W247"/>
    <mergeCell ref="F247:H247"/>
    <mergeCell ref="F243:H243"/>
    <mergeCell ref="A248:A249"/>
    <mergeCell ref="B248:B249"/>
    <mergeCell ref="C248:D249"/>
    <mergeCell ref="E248:E249"/>
    <mergeCell ref="F248:H248"/>
    <mergeCell ref="W248:W249"/>
    <mergeCell ref="F249:H249"/>
    <mergeCell ref="W254:W255"/>
    <mergeCell ref="F252:H252"/>
    <mergeCell ref="W252:W253"/>
    <mergeCell ref="F253:H253"/>
    <mergeCell ref="B254:B255"/>
    <mergeCell ref="C254:D255"/>
    <mergeCell ref="E254:E255"/>
    <mergeCell ref="F254:H254"/>
    <mergeCell ref="F255:H255"/>
    <mergeCell ref="B250:B251"/>
    <mergeCell ref="C250:D251"/>
    <mergeCell ref="E250:E251"/>
    <mergeCell ref="F250:H250"/>
    <mergeCell ref="F251:H251"/>
    <mergeCell ref="B252:B253"/>
    <mergeCell ref="A250:A261"/>
    <mergeCell ref="B258:B259"/>
    <mergeCell ref="A266:A267"/>
    <mergeCell ref="B266:B267"/>
    <mergeCell ref="C266:D267"/>
    <mergeCell ref="E266:E267"/>
    <mergeCell ref="F266:H266"/>
    <mergeCell ref="W266:W267"/>
    <mergeCell ref="F267:H267"/>
    <mergeCell ref="A262:A265"/>
    <mergeCell ref="B262:B263"/>
    <mergeCell ref="C262:D263"/>
    <mergeCell ref="E262:E263"/>
    <mergeCell ref="F262:H262"/>
    <mergeCell ref="W262:W263"/>
    <mergeCell ref="F263:H263"/>
    <mergeCell ref="B264:B265"/>
    <mergeCell ref="C264:D265"/>
    <mergeCell ref="E264:E265"/>
    <mergeCell ref="F264:H264"/>
    <mergeCell ref="W264:W265"/>
    <mergeCell ref="F265:H265"/>
    <mergeCell ref="A274:D274"/>
    <mergeCell ref="F274:O274"/>
    <mergeCell ref="Q274:W274"/>
    <mergeCell ref="A273:D273"/>
    <mergeCell ref="F273:O273"/>
    <mergeCell ref="A275:D275"/>
    <mergeCell ref="F275:O275"/>
    <mergeCell ref="Q275:W275"/>
    <mergeCell ref="A270:D270"/>
    <mergeCell ref="F270:O270"/>
    <mergeCell ref="Q270:W270"/>
    <mergeCell ref="A271:D271"/>
    <mergeCell ref="F271:O271"/>
    <mergeCell ref="Q271:W271"/>
    <mergeCell ref="Q273:W273"/>
    <mergeCell ref="C258:D259"/>
    <mergeCell ref="E258:E259"/>
    <mergeCell ref="F258:H258"/>
    <mergeCell ref="W258:W259"/>
    <mergeCell ref="F259:H259"/>
    <mergeCell ref="B260:B261"/>
    <mergeCell ref="C260:D261"/>
    <mergeCell ref="E260:E261"/>
    <mergeCell ref="F260:H260"/>
    <mergeCell ref="W260:W261"/>
    <mergeCell ref="F261:H261"/>
    <mergeCell ref="C252:D253"/>
    <mergeCell ref="E252:E253"/>
    <mergeCell ref="B256:B257"/>
    <mergeCell ref="C256:D257"/>
    <mergeCell ref="E256:E257"/>
    <mergeCell ref="F256:H256"/>
    <mergeCell ref="W256:W257"/>
    <mergeCell ref="F257:H257"/>
    <mergeCell ref="W250:W251"/>
  </mergeCells>
  <conditionalFormatting sqref="Y48:Y49">
    <cfRule type="cellIs" dxfId="41" priority="102" operator="equal">
      <formula>"Incorrecto existen números que no son fijos"</formula>
    </cfRule>
  </conditionalFormatting>
  <conditionalFormatting sqref="Y53:Y54">
    <cfRule type="cellIs" dxfId="40" priority="101" operator="equal">
      <formula>"Incorrecto existen números que no son fijos"</formula>
    </cfRule>
  </conditionalFormatting>
  <conditionalFormatting sqref="Y84:Y85">
    <cfRule type="cellIs" dxfId="39" priority="95" operator="equal">
      <formula>"Incorrecto existen números que no son fijos"</formula>
    </cfRule>
  </conditionalFormatting>
  <conditionalFormatting sqref="Y79:Y80">
    <cfRule type="cellIs" dxfId="38" priority="96" operator="equal">
      <formula>"Incorrecto existen números que no son fijos"</formula>
    </cfRule>
  </conditionalFormatting>
  <conditionalFormatting sqref="Y110:Y111">
    <cfRule type="cellIs" dxfId="37" priority="90" operator="equal">
      <formula>"Incorrecto existen números que no son fijos"</formula>
    </cfRule>
  </conditionalFormatting>
  <conditionalFormatting sqref="Y115:Y116">
    <cfRule type="cellIs" dxfId="36" priority="89" operator="equal">
      <formula>"Incorrecto existen números que no son fijos"</formula>
    </cfRule>
  </conditionalFormatting>
  <conditionalFormatting sqref="Y139:Y140">
    <cfRule type="cellIs" dxfId="35" priority="84" operator="equal">
      <formula>"Incorrecto existen números que no son fijos"</formula>
    </cfRule>
  </conditionalFormatting>
  <conditionalFormatting sqref="Y144:Y145">
    <cfRule type="cellIs" dxfId="34" priority="83" operator="equal">
      <formula>"Incorrecto existen números que no son fijos"</formula>
    </cfRule>
  </conditionalFormatting>
  <conditionalFormatting sqref="Y168:Y169">
    <cfRule type="cellIs" dxfId="33" priority="78" operator="equal">
      <formula>"Incorrecto existen números que no son fijos"</formula>
    </cfRule>
  </conditionalFormatting>
  <conditionalFormatting sqref="Y173:Y174">
    <cfRule type="cellIs" dxfId="32" priority="77" operator="equal">
      <formula>"Incorrecto existen números que no son fijos"</formula>
    </cfRule>
  </conditionalFormatting>
  <conditionalFormatting sqref="W48">
    <cfRule type="cellIs" dxfId="31" priority="47" operator="equal">
      <formula>"Favor de indicar el tipo de fórmula"</formula>
    </cfRule>
    <cfRule type="cellIs" dxfId="30" priority="48" operator="equal">
      <formula>"Favor de proporcionar valores al calendario de las 2 variables en lo programado"</formula>
    </cfRule>
  </conditionalFormatting>
  <conditionalFormatting sqref="W53">
    <cfRule type="cellIs" dxfId="29" priority="45" operator="equal">
      <formula>"Favor de indicar el tipo de fórmula"</formula>
    </cfRule>
    <cfRule type="cellIs" dxfId="28" priority="46" operator="equal">
      <formula>"Favor de proporcionar valores al calendario de las 2 variables en lo programado"</formula>
    </cfRule>
  </conditionalFormatting>
  <conditionalFormatting sqref="W79">
    <cfRule type="cellIs" dxfId="27" priority="43" operator="equal">
      <formula>"Favor de indicar el tipo de fórmula"</formula>
    </cfRule>
    <cfRule type="cellIs" dxfId="26" priority="44" operator="equal">
      <formula>"Favor de proporcionar valores al calendario de las 2 variables en lo programado"</formula>
    </cfRule>
  </conditionalFormatting>
  <conditionalFormatting sqref="W84">
    <cfRule type="cellIs" dxfId="25" priority="41" operator="equal">
      <formula>"Favor de indicar el tipo de fórmula"</formula>
    </cfRule>
    <cfRule type="cellIs" dxfId="24" priority="42" operator="equal">
      <formula>"Favor de proporcionar valores al calendario de las 2 variables en lo programado"</formula>
    </cfRule>
  </conditionalFormatting>
  <conditionalFormatting sqref="W110">
    <cfRule type="cellIs" dxfId="23" priority="39" operator="equal">
      <formula>"Favor de indicar el tipo de fórmula"</formula>
    </cfRule>
    <cfRule type="cellIs" dxfId="22" priority="40" operator="equal">
      <formula>"Favor de proporcionar valores al calendario de las 2 variables en lo programado"</formula>
    </cfRule>
  </conditionalFormatting>
  <conditionalFormatting sqref="W115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139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44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68">
    <cfRule type="cellIs" dxfId="15" priority="29" operator="equal">
      <formula>"Favor de indicar el tipo de fórmula"</formula>
    </cfRule>
    <cfRule type="cellIs" dxfId="14" priority="30" operator="equal">
      <formula>"Favor de proporcionar valores al calendario de las 2 variables en lo programado"</formula>
    </cfRule>
  </conditionalFormatting>
  <conditionalFormatting sqref="W173">
    <cfRule type="cellIs" dxfId="13" priority="27" operator="equal">
      <formula>"Favor de indicar el tipo de fórmula"</formula>
    </cfRule>
    <cfRule type="cellIs" dxfId="12" priority="28" operator="equal">
      <formula>"Favor de proporcionar valores al calendario de las 2 variables en lo programado"</formula>
    </cfRule>
  </conditionalFormatting>
  <conditionalFormatting sqref="Y197:Y198">
    <cfRule type="cellIs" dxfId="11" priority="18" operator="equal">
      <formula>"Incorrecto existen números que no son fijos"</formula>
    </cfRule>
  </conditionalFormatting>
  <conditionalFormatting sqref="Y202:Y203">
    <cfRule type="cellIs" dxfId="10" priority="17" operator="equal">
      <formula>"Incorrecto existen números que no son fijos"</formula>
    </cfRule>
  </conditionalFormatting>
  <conditionalFormatting sqref="W197">
    <cfRule type="cellIs" dxfId="9" priority="15" operator="equal">
      <formula>"Favor de indicar el tipo de fórmula"</formula>
    </cfRule>
    <cfRule type="cellIs" dxfId="8" priority="16" operator="equal">
      <formula>"Favor de proporcionar valores al calendario de las 2 variables en lo programado"</formula>
    </cfRule>
  </conditionalFormatting>
  <conditionalFormatting sqref="W202">
    <cfRule type="cellIs" dxfId="7" priority="13" operator="equal">
      <formula>"Favor de indicar el tipo de fórmula"</formula>
    </cfRule>
    <cfRule type="cellIs" dxfId="6" priority="14" operator="equal">
      <formula>"Favor de proporcionar valores al calendario de las 2 variables en lo programado"</formula>
    </cfRule>
  </conditionalFormatting>
  <conditionalFormatting sqref="Y227:Y228">
    <cfRule type="cellIs" dxfId="5" priority="12" operator="equal">
      <formula>"Incorrecto existen números que no son fijos"</formula>
    </cfRule>
  </conditionalFormatting>
  <conditionalFormatting sqref="Y232:Y233">
    <cfRule type="cellIs" dxfId="4" priority="11" operator="equal">
      <formula>"Incorrecto existen números que no son fijos"</formula>
    </cfRule>
  </conditionalFormatting>
  <conditionalFormatting sqref="W22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3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8 C218" xr:uid="{00000000-0002-0000-0700-000000000000}">
      <formula1>"Estratégico, Gestión"</formula1>
    </dataValidation>
    <dataValidation type="list" allowBlank="1" showInputMessage="1" showErrorMessage="1" sqref="C37 C186 W36 C68 W67 W38 C99 W98 W69 C128 W127 W100 C157 W156 W129 W185 W158 W187 C216 W215 W217" xr:uid="{00000000-0002-0000-0700-000001000000}">
      <formula1>"Eficiencia, Eficacia, Economía, Calidad"</formula1>
    </dataValidation>
    <dataValidation type="list" allowBlank="1" showInputMessage="1" showErrorMessage="1" sqref="Q101:W101 Q70:W70 Q39:W39 Q130:W130 Q159:W159 Q188:W188 Q218:W218" xr:uid="{00000000-0002-0000-0700-000002000000}">
      <formula1>"Ascendente, Descendente, Regular, Nominal"</formula1>
    </dataValidation>
    <dataValidation type="list" allowBlank="1" showInputMessage="1" showErrorMessage="1" sqref="G101:J101 G39:J39 G70:J70 G130:J130 G159:J159 G188:J188 G218:J218" xr:uid="{00000000-0002-0000-07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in="2" max="22" man="1"/>
    <brk id="156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1044</v>
      </c>
      <c r="C1" s="139" t="s">
        <v>1047</v>
      </c>
    </row>
    <row r="2" spans="1:3" ht="15.75" thickBot="1">
      <c r="A2" s="138" t="s">
        <v>1045</v>
      </c>
      <c r="C2" s="139" t="s">
        <v>1048</v>
      </c>
    </row>
    <row r="3" spans="1:3" ht="15.75" thickBot="1">
      <c r="A3" s="345" t="s">
        <v>1046</v>
      </c>
      <c r="C3" s="139" t="s">
        <v>1049</v>
      </c>
    </row>
    <row r="4" spans="1:3" ht="15.75" thickBot="1">
      <c r="A4" s="346"/>
      <c r="C4" s="140" t="s">
        <v>1050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Protección Civil</vt:lpstr>
      <vt:lpstr>Hoja2</vt:lpstr>
      <vt:lpstr>'Instructivo de llenado-Formato'!Área_de_impresión</vt:lpstr>
      <vt:lpstr>'Protección Civil'!Área_de_impresión</vt:lpstr>
      <vt:lpstr>'Protección Civil'!finalidad</vt:lpstr>
      <vt:lpstr>'Protección Civil'!funcion1</vt:lpstr>
      <vt:lpstr>'Protección Civil'!funcion2</vt:lpstr>
      <vt:lpstr>'Protección Civil'!funcion3</vt:lpstr>
      <vt:lpstr>'Protección Civil'!funcion4</vt:lpstr>
      <vt:lpstr>'Protección Civil'!Rfinalidad</vt:lpstr>
      <vt:lpstr>'Protección Civil'!Rfuncion1</vt:lpstr>
      <vt:lpstr>'Protección Civil'!Rfuncion3</vt:lpstr>
      <vt:lpstr>'Protección Civil'!Títulos_a_imprimir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2021-03-29T22:37:19Z</cp:lastPrinted>
  <dcterms:created xsi:type="dcterms:W3CDTF">2012-07-03T15:10:24Z</dcterms:created>
  <dcterms:modified xsi:type="dcterms:W3CDTF">2021-04-13T18:02:11Z</dcterms:modified>
</cp:coreProperties>
</file>