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00D3AAC6-101B-4108-9720-EA07B4B4DB93}" xr6:coauthVersionLast="45" xr6:coauthVersionMax="45" xr10:uidLastSave="{00000000-0000-0000-0000-000000000000}"/>
  <bookViews>
    <workbookView xWindow="-120" yWindow="-120" windowWidth="29040" windowHeight="15840" tabRatio="86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2020'!$A$1:$W$857</definedName>
    <definedName name="finalidad" localSheetId="1">'Instructivo de llenado-Formato'!#REF!</definedName>
    <definedName name="finalidad" localSheetId="3">'Programa Presupuestario 2020'!$A$486:$A$489</definedName>
    <definedName name="finalidad">#REF!</definedName>
    <definedName name="funcion1" localSheetId="1">'Instructivo de llenado-Formato'!#REF!</definedName>
    <definedName name="funcion1" localSheetId="3">'Programa Presupuestario 2020'!$A$493:$A$500</definedName>
    <definedName name="funcion1">#REF!</definedName>
    <definedName name="funcion2" localSheetId="1">'Instructivo de llenado-Formato'!#REF!</definedName>
    <definedName name="funcion2" localSheetId="3">'Programa Presupuestario 2020'!$A$501:$A$507</definedName>
    <definedName name="funcion2">#REF!</definedName>
    <definedName name="funcion3" localSheetId="1">'Instructivo de llenado-Formato'!#REF!</definedName>
    <definedName name="funcion3" localSheetId="3">'Programa Presupuestario 2020'!$A$508:$A$516</definedName>
    <definedName name="funcion3">#REF!</definedName>
    <definedName name="funcion4" localSheetId="1">'Instructivo de llenado-Formato'!#REF!</definedName>
    <definedName name="funcion4" localSheetId="3">'Programa Presupuestario 2020'!$A$517:$A$520</definedName>
    <definedName name="funcion4">#REF!</definedName>
    <definedName name="Rfinalidad" localSheetId="1">'Instructivo de llenado-Formato'!#REF!</definedName>
    <definedName name="Rfinalidad" localSheetId="3">'Programa Presupuestario 2020'!$A$486:$B$489</definedName>
    <definedName name="Rfinalidad">#REF!</definedName>
    <definedName name="Rfuncion1" localSheetId="1">'Instructivo de llenado-Formato'!#REF!</definedName>
    <definedName name="Rfuncion1" localSheetId="3">'Programa Presupuestario 2020'!$A$493:$B$500</definedName>
    <definedName name="Rfuncion1">#REF!</definedName>
    <definedName name="Rfuncion3" localSheetId="1">'Instructivo de llenado-Formato'!#REF!</definedName>
    <definedName name="Rfuncion3" localSheetId="3">'Programa Presupuestario 2020'!$A$508:$B$516</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1" i="57" l="1"/>
  <c r="V352" i="57" l="1"/>
  <c r="U352" i="57"/>
  <c r="E352" i="57"/>
  <c r="C352" i="57"/>
  <c r="W351" i="57"/>
  <c r="E351" i="57"/>
  <c r="C351" i="57"/>
  <c r="V347" i="57"/>
  <c r="U347" i="57"/>
  <c r="V346" i="57"/>
  <c r="W346" i="57" s="1"/>
  <c r="V455" i="57"/>
  <c r="V454" i="57"/>
  <c r="V453" i="57"/>
  <c r="W453" i="57" s="1"/>
  <c r="W354" i="57" l="1"/>
  <c r="V452" i="57"/>
  <c r="V451" i="57"/>
  <c r="W451" i="57" l="1"/>
  <c r="V450" i="57"/>
  <c r="V449" i="57"/>
  <c r="W449" i="57" s="1"/>
  <c r="V448" i="57"/>
  <c r="V447" i="57"/>
  <c r="V446" i="57"/>
  <c r="V445" i="57"/>
  <c r="W445" i="57" l="1"/>
  <c r="W447" i="57"/>
  <c r="V444" i="57"/>
  <c r="V443" i="57"/>
  <c r="V442" i="57"/>
  <c r="V441" i="57"/>
  <c r="V440" i="57"/>
  <c r="V439" i="57"/>
  <c r="V438" i="57"/>
  <c r="V437" i="57"/>
  <c r="W439" i="57" l="1"/>
  <c r="W437" i="57"/>
  <c r="W441" i="57"/>
  <c r="W443" i="57"/>
  <c r="V236" i="57"/>
  <c r="U236" i="57"/>
  <c r="E236" i="57"/>
  <c r="C236" i="57"/>
  <c r="V235" i="57"/>
  <c r="W235" i="57" s="1"/>
  <c r="E235" i="57"/>
  <c r="C235" i="57"/>
  <c r="V231" i="57"/>
  <c r="U231" i="57"/>
  <c r="V230" i="57"/>
  <c r="W230" i="57" l="1"/>
  <c r="W238" i="57" s="1"/>
  <c r="V265" i="57" l="1"/>
  <c r="U265" i="57"/>
  <c r="C265" i="57"/>
  <c r="V264" i="57"/>
  <c r="C264" i="57"/>
  <c r="V260" i="57"/>
  <c r="U260" i="57"/>
  <c r="V259" i="57"/>
  <c r="V294" i="57"/>
  <c r="U294" i="57"/>
  <c r="E294" i="57"/>
  <c r="C294" i="57"/>
  <c r="V293" i="57"/>
  <c r="E293" i="57"/>
  <c r="C293" i="57"/>
  <c r="V289" i="57"/>
  <c r="U289" i="57"/>
  <c r="V288" i="57"/>
  <c r="V323" i="57"/>
  <c r="U323" i="57"/>
  <c r="E323" i="57"/>
  <c r="C323" i="57"/>
  <c r="V322" i="57"/>
  <c r="E322" i="57"/>
  <c r="C322" i="57"/>
  <c r="V318" i="57"/>
  <c r="U318" i="57"/>
  <c r="V317" i="57"/>
  <c r="V381" i="57"/>
  <c r="U381" i="57"/>
  <c r="E381" i="57"/>
  <c r="C381" i="57"/>
  <c r="V380" i="57"/>
  <c r="E380" i="57"/>
  <c r="C380" i="57"/>
  <c r="V376" i="57"/>
  <c r="U376" i="57"/>
  <c r="V375" i="57"/>
  <c r="W383" i="57" l="1"/>
  <c r="W317" i="57"/>
  <c r="W264" i="57"/>
  <c r="W293" i="57"/>
  <c r="W288" i="57"/>
  <c r="W322" i="57"/>
  <c r="W259" i="57"/>
  <c r="W267" i="57" l="1"/>
  <c r="W325" i="57"/>
  <c r="W296" i="57"/>
  <c r="V53" i="57"/>
  <c r="E207" i="57" l="1"/>
  <c r="C207" i="57"/>
  <c r="E206" i="57"/>
  <c r="C206" i="57"/>
  <c r="E178" i="57"/>
  <c r="C178" i="57"/>
  <c r="E177" i="57"/>
  <c r="C177" i="57"/>
  <c r="E149" i="57"/>
  <c r="C149" i="57"/>
  <c r="E148" i="57"/>
  <c r="C148" i="57"/>
  <c r="E120" i="57"/>
  <c r="C120" i="57"/>
  <c r="E119" i="57"/>
  <c r="C119" i="57"/>
  <c r="V207" i="57"/>
  <c r="V206" i="57"/>
  <c r="V202" i="57"/>
  <c r="V201" i="57"/>
  <c r="V178" i="57"/>
  <c r="V177" i="57"/>
  <c r="V173" i="57"/>
  <c r="V172" i="57"/>
  <c r="V149" i="57"/>
  <c r="V148" i="57"/>
  <c r="V144" i="57"/>
  <c r="V143" i="57"/>
  <c r="V120" i="57"/>
  <c r="V119" i="57"/>
  <c r="V115" i="57"/>
  <c r="V114" i="57"/>
  <c r="V89" i="57"/>
  <c r="V88" i="57"/>
  <c r="V84" i="57"/>
  <c r="V83" i="57"/>
  <c r="E89" i="57"/>
  <c r="E88" i="57"/>
  <c r="C89" i="57"/>
  <c r="C88" i="57"/>
  <c r="E58" i="57"/>
  <c r="E57" i="57"/>
  <c r="C58" i="57"/>
  <c r="C57" i="57"/>
  <c r="V58" i="57" l="1"/>
  <c r="V57" i="57"/>
  <c r="V52" i="57"/>
  <c r="W52" i="57" s="1"/>
  <c r="F3" i="57"/>
  <c r="W201" i="57" l="1"/>
  <c r="W172" i="57"/>
  <c r="W143" i="57" l="1"/>
  <c r="W114" i="57"/>
  <c r="W83" i="57"/>
  <c r="W57" i="57"/>
  <c r="W60" i="57" l="1"/>
  <c r="V456" i="57"/>
  <c r="W455" i="57" s="1"/>
  <c r="V436" i="57"/>
  <c r="V435" i="57"/>
  <c r="V434" i="57"/>
  <c r="V433" i="57"/>
  <c r="V432" i="57"/>
  <c r="V431" i="57"/>
  <c r="V430" i="57"/>
  <c r="V429" i="57"/>
  <c r="V428" i="57"/>
  <c r="V427" i="57"/>
  <c r="V426" i="57"/>
  <c r="V425" i="57"/>
  <c r="V424" i="57"/>
  <c r="V423" i="57"/>
  <c r="V422" i="57"/>
  <c r="V421" i="57"/>
  <c r="V420" i="57"/>
  <c r="V419" i="57"/>
  <c r="V418" i="57"/>
  <c r="V417" i="57"/>
  <c r="V416" i="57"/>
  <c r="V415" i="57"/>
  <c r="V414" i="57"/>
  <c r="V413" i="57"/>
  <c r="W413" i="57" s="1"/>
  <c r="V412" i="57"/>
  <c r="V411" i="57"/>
  <c r="V410" i="57"/>
  <c r="V409" i="57"/>
  <c r="V408" i="57"/>
  <c r="V407" i="57"/>
  <c r="V406" i="57"/>
  <c r="V405" i="57"/>
  <c r="V404" i="57"/>
  <c r="V403" i="57"/>
  <c r="V402" i="57"/>
  <c r="V401" i="57"/>
  <c r="V400" i="57"/>
  <c r="V399" i="57"/>
  <c r="V398" i="57"/>
  <c r="V397" i="57"/>
  <c r="V396" i="57"/>
  <c r="V395" i="57"/>
  <c r="V394" i="57"/>
  <c r="V393" i="57"/>
  <c r="V392" i="57"/>
  <c r="V391" i="57"/>
  <c r="U207" i="57"/>
  <c r="U202" i="57"/>
  <c r="U178" i="57"/>
  <c r="W177" i="57"/>
  <c r="U173" i="57"/>
  <c r="U149" i="57"/>
  <c r="W148" i="57"/>
  <c r="U144" i="57"/>
  <c r="U120" i="57"/>
  <c r="W119" i="57"/>
  <c r="U115" i="57"/>
  <c r="U89" i="57"/>
  <c r="U84" i="57"/>
  <c r="U58" i="57"/>
  <c r="U53" i="57"/>
  <c r="W405" i="57" l="1"/>
  <c r="W409" i="57"/>
  <c r="W403" i="57"/>
  <c r="W407" i="57"/>
  <c r="W411" i="57"/>
  <c r="W415" i="57"/>
  <c r="W419" i="57"/>
  <c r="W423" i="57"/>
  <c r="W427" i="57"/>
  <c r="W431" i="57"/>
  <c r="W435" i="57"/>
  <c r="W417" i="57"/>
  <c r="W421" i="57"/>
  <c r="W425" i="57"/>
  <c r="W429" i="57"/>
  <c r="W433" i="57"/>
  <c r="W393" i="57"/>
  <c r="W391" i="57"/>
  <c r="W395" i="57"/>
  <c r="W397" i="57"/>
  <c r="W399" i="57"/>
  <c r="W401" i="57"/>
  <c r="W206" i="57"/>
  <c r="W209" i="57" s="1"/>
  <c r="W88" i="57"/>
  <c r="W91" i="57" s="1"/>
  <c r="W180" i="57"/>
  <c r="W151" i="57"/>
  <c r="W122"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<sst xmlns="http://schemas.openxmlformats.org/spreadsheetml/2006/main" count="3054" uniqueCount="1212">
  <si>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</si>
  <si>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</si>
  <si>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</si>
  <si>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</si>
  <si>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</si>
  <si>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</si>
  <si>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</si>
  <si>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</si>
  <si>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</si>
  <si>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</si>
  <si>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</si>
  <si>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</si>
  <si>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</si>
  <si>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</si>
  <si>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</si>
  <si>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</si>
  <si>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</si>
  <si>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</si>
  <si>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</si>
  <si>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</si>
  <si>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</si>
  <si>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</si>
  <si>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</si>
  <si>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</si>
  <si>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</si>
  <si>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</si>
  <si>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</si>
  <si>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</si>
  <si>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</si>
  <si>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</si>
  <si>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</si>
  <si>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</si>
  <si>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</si>
  <si>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</si>
  <si>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</si>
  <si>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</si>
  <si>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</si>
  <si>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</si>
  <si>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</si>
  <si>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</si>
  <si>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</si>
  <si>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</si>
  <si>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</si>
  <si>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</si>
  <si>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</si>
  <si>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</si>
  <si>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</si>
  <si>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</si>
  <si>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</si>
  <si>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</si>
  <si>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</si>
  <si>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</si>
  <si>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</si>
  <si>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</si>
  <si>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</si>
  <si>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</si>
  <si>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</si>
  <si>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</si>
  <si>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</si>
  <si>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</si>
  <si>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</si>
  <si>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</si>
  <si>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</si>
  <si>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</si>
  <si>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</si>
  <si>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</si>
  <si>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</si>
  <si>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</si>
  <si>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</si>
  <si>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</si>
  <si>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</si>
  <si>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</si>
  <si>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</si>
  <si>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</si>
  <si>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</si>
  <si>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</si>
  <si>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</si>
  <si>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</si>
  <si>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</si>
  <si>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</si>
  <si>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</si>
  <si>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</si>
  <si>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</si>
  <si>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</si>
  <si>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</si>
  <si>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</si>
  <si>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</si>
  <si>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</si>
  <si>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</si>
  <si>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</si>
  <si>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</si>
  <si>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</si>
  <si>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</si>
  <si>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</si>
  <si>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</si>
  <si>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</si>
  <si>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</si>
  <si>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</si>
  <si>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</si>
  <si>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</si>
  <si>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</si>
  <si>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</si>
  <si>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</si>
  <si>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</si>
  <si>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</si>
  <si>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</si>
  <si>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</si>
  <si>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</si>
  <si>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</si>
  <si>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</si>
  <si>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</si>
  <si>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</si>
  <si>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</si>
  <si>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</si>
  <si>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</si>
  <si>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</si>
  <si>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</si>
  <si>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</si>
  <si>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</si>
  <si>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</si>
  <si>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</si>
  <si>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</si>
  <si>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</si>
  <si>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</si>
  <si>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</si>
  <si>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</si>
  <si>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</si>
  <si>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</si>
  <si>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</si>
  <si>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</si>
  <si>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</si>
  <si>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</si>
  <si>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</si>
  <si>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</si>
  <si>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</si>
  <si>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</si>
  <si>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</si>
  <si>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</si>
  <si>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</si>
  <si>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</si>
  <si>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</si>
  <si>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</si>
  <si>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</si>
  <si>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</si>
  <si>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</si>
  <si>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</si>
  <si>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</si>
  <si>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</si>
  <si>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</si>
  <si>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</si>
  <si>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</si>
  <si>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</si>
  <si>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</si>
  <si>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</si>
  <si>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</si>
  <si>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</si>
  <si>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</si>
  <si>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</si>
  <si>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</si>
  <si>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</si>
  <si>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</si>
  <si>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</si>
  <si>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</si>
  <si>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</si>
  <si>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</si>
  <si>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</si>
  <si>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</si>
  <si>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</si>
  <si>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</si>
  <si>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</si>
  <si>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</si>
  <si>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</si>
  <si>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</si>
  <si>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</si>
  <si>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</si>
  <si>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</si>
  <si>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</si>
  <si>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</si>
  <si>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</si>
  <si>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</si>
  <si>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</si>
  <si>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</si>
  <si>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</si>
  <si>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</si>
  <si>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</si>
  <si>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</si>
  <si>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</si>
  <si>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</si>
  <si>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</si>
  <si>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</si>
  <si>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</si>
  <si>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</si>
  <si>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</si>
  <si>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</si>
  <si>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</si>
  <si>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</si>
  <si>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</si>
  <si>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</si>
  <si>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</si>
  <si>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</si>
  <si>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</si>
  <si>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</si>
  <si>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</si>
  <si>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</si>
  <si>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</si>
  <si>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</si>
  <si>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</si>
  <si>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</si>
  <si>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</si>
  <si>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</si>
  <si>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</si>
  <si>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</si>
  <si>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</si>
  <si>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</si>
  <si>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</si>
  <si>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</si>
  <si>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</si>
  <si>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</si>
  <si>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</si>
  <si>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</si>
  <si>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</si>
  <si>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</si>
  <si>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</si>
  <si>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</si>
  <si>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</si>
  <si>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</si>
  <si>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</si>
  <si>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</si>
  <si>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</si>
  <si>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</si>
  <si>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</si>
  <si>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</si>
  <si>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</si>
  <si>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</si>
  <si>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</si>
  <si>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</si>
  <si>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</si>
  <si>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</si>
  <si>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</si>
  <si>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</si>
  <si>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</si>
  <si>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</si>
  <si>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</si>
  <si>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</si>
  <si>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</si>
  <si>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</si>
  <si>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</si>
  <si>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</si>
  <si>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</si>
  <si>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</si>
  <si>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</si>
  <si>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</si>
  <si>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</si>
  <si>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</si>
  <si>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</si>
  <si>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</si>
  <si>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</si>
  <si>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</si>
  <si>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</si>
  <si>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</si>
  <si>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</si>
  <si>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</si>
  <si>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</si>
  <si>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</si>
  <si>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</si>
  <si>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</si>
  <si>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</si>
  <si>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</si>
  <si>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</si>
  <si>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</si>
  <si>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</si>
  <si>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</si>
  <si>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</si>
  <si>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</si>
  <si>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</si>
  <si>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</si>
  <si>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</si>
  <si>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</si>
  <si>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</si>
  <si>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</si>
  <si>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</si>
  <si>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</si>
  <si>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</si>
  <si>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</si>
  <si>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</si>
  <si>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</si>
  <si>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</si>
  <si>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</si>
  <si>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</si>
  <si>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</si>
  <si>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</si>
  <si>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</si>
  <si>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</si>
  <si>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</si>
  <si>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</si>
  <si>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</si>
  <si>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</si>
  <si>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</si>
  <si>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</si>
  <si>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</si>
  <si>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</si>
  <si>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</si>
  <si>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</si>
  <si>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</si>
  <si>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</si>
  <si>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</si>
  <si>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</si>
  <si>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</si>
  <si>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</si>
  <si>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</si>
  <si>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</si>
  <si>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</si>
  <si>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</si>
  <si>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</si>
  <si>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</si>
  <si>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</si>
  <si>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</si>
  <si>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</si>
  <si>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</si>
  <si>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</si>
  <si>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</si>
  <si>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</si>
  <si>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</si>
  <si>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</si>
  <si>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</si>
  <si>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</si>
  <si>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</si>
  <si>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</si>
  <si>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</si>
  <si>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</si>
  <si>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</si>
  <si>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</si>
  <si>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</si>
  <si>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</si>
  <si>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</si>
  <si>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</si>
  <si>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</si>
  <si>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</si>
  <si>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</si>
  <si>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</si>
  <si>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</si>
  <si>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</si>
  <si>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</si>
  <si>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</si>
  <si>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</si>
  <si>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</si>
  <si>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</si>
  <si>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</si>
  <si>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</si>
  <si>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</si>
  <si>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</si>
  <si>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</si>
  <si>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</si>
  <si>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</si>
  <si>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</si>
  <si>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</si>
  <si>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</si>
  <si>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</si>
  <si>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</si>
  <si>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</si>
  <si>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</si>
  <si>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</si>
  <si>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</si>
  <si>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</si>
  <si>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</si>
  <si>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</si>
  <si>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</si>
  <si>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</si>
  <si>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</si>
  <si>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</si>
  <si>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</si>
  <si>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</si>
  <si>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</si>
  <si>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</si>
  <si>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</si>
  <si>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</si>
  <si>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</si>
  <si>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</si>
  <si>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</si>
  <si>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</si>
  <si>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</si>
  <si>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</si>
  <si>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</si>
  <si>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</si>
  <si>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</si>
  <si>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</si>
  <si>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</si>
  <si>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</si>
  <si>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</si>
  <si>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</si>
  <si>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</si>
  <si>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</si>
  <si>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</si>
  <si>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</si>
  <si>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</si>
  <si>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</si>
  <si>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</si>
  <si>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</si>
  <si>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</si>
  <si>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</si>
  <si>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</si>
  <si>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</si>
  <si>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</si>
  <si>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</si>
  <si>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</si>
  <si>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</si>
  <si>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</si>
  <si>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</si>
  <si>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</si>
  <si>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</si>
  <si>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</si>
  <si>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</si>
  <si>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</si>
  <si>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</si>
  <si>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</si>
  <si>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</si>
  <si>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</si>
  <si>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</si>
  <si>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</si>
  <si>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</si>
  <si>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</si>
  <si>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</si>
  <si>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</si>
  <si>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</si>
  <si>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</si>
  <si>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</si>
  <si>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</si>
  <si>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</si>
  <si>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</si>
  <si>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</si>
  <si>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</si>
  <si>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</si>
  <si>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</si>
  <si>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</si>
  <si>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</si>
  <si>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</si>
  <si>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</si>
  <si>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</si>
  <si>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</si>
  <si>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</si>
  <si>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</si>
  <si>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</si>
  <si>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</si>
  <si>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</si>
  <si>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</si>
  <si>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</si>
  <si>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</si>
  <si>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</si>
  <si>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</si>
  <si>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</si>
  <si>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</si>
  <si>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</si>
  <si>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</si>
  <si>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</si>
  <si>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</si>
  <si>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</si>
  <si>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</si>
  <si>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</si>
  <si>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</si>
  <si>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</si>
  <si>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</si>
  <si>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</si>
  <si>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</si>
  <si>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</si>
  <si>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</si>
  <si>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</si>
  <si>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</si>
  <si>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</si>
  <si>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</si>
  <si>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</si>
  <si>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</si>
  <si>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</si>
  <si>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</si>
  <si>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</si>
  <si>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</si>
  <si>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</si>
  <si>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</si>
  <si>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</si>
  <si>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</si>
  <si>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</si>
  <si>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</si>
  <si>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</si>
  <si>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</si>
  <si>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</si>
  <si>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</si>
  <si>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</si>
  <si>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</si>
  <si>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</si>
  <si>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</si>
  <si>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</si>
  <si>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</si>
  <si>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</si>
  <si>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</si>
  <si>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</si>
  <si>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</si>
  <si>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</si>
  <si>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</si>
  <si>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</si>
  <si>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</si>
  <si>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</si>
  <si>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</si>
  <si>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</si>
  <si>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</si>
  <si>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</si>
  <si>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</si>
  <si>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</si>
  <si>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</si>
  <si>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</si>
  <si>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</si>
  <si>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</si>
  <si>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</si>
  <si>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</si>
  <si>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</si>
  <si>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</si>
  <si>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</si>
  <si>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</si>
  <si>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</si>
  <si>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</si>
  <si>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</si>
  <si>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</si>
  <si>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</si>
  <si>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</si>
  <si>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</si>
  <si>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</si>
  <si>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</si>
  <si>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</si>
  <si>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</si>
  <si>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</si>
  <si>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</si>
  <si>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</si>
  <si>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</si>
  <si>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</si>
  <si>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</si>
  <si>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</si>
  <si>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</si>
  <si>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</si>
  <si>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</si>
  <si>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</si>
  <si>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</si>
  <si>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</si>
  <si>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</si>
  <si>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</si>
  <si>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</si>
  <si>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</si>
  <si>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</si>
  <si>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</si>
  <si>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</si>
  <si>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</si>
  <si>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</si>
  <si>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</si>
  <si>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</si>
  <si>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</si>
  <si>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</si>
  <si>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</si>
  <si>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</si>
  <si>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</si>
  <si>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</si>
  <si>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</si>
  <si>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</si>
  <si>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</si>
  <si>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</si>
  <si>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</si>
  <si>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</si>
  <si>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</si>
  <si>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</si>
  <si>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</si>
  <si>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</si>
  <si>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</si>
  <si>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</si>
  <si>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</si>
  <si>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</si>
  <si>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</si>
  <si>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</si>
  <si>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</si>
  <si>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</si>
  <si>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</si>
  <si>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</si>
  <si>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</si>
  <si>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</si>
  <si>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</si>
  <si>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</si>
  <si>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</si>
  <si>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</si>
  <si>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</si>
  <si>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</si>
  <si>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</si>
  <si>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</si>
  <si>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</si>
  <si>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</si>
  <si>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</si>
  <si>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</si>
  <si>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</si>
  <si>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</si>
  <si>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</si>
  <si>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</si>
  <si>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</si>
  <si>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</si>
  <si>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</si>
  <si>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</si>
  <si>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</si>
  <si>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</si>
  <si>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</si>
  <si>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</si>
  <si>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</si>
  <si>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</si>
  <si>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</si>
  <si>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</si>
  <si>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</si>
  <si>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</si>
  <si>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</si>
  <si>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</si>
  <si>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</si>
  <si>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</si>
  <si>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</si>
  <si>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</si>
  <si>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</si>
  <si>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</si>
  <si>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</si>
  <si>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</si>
  <si>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</si>
  <si>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</si>
  <si>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</si>
  <si>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</si>
  <si>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</si>
  <si>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</si>
  <si>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</si>
  <si>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</si>
  <si>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</si>
  <si>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</si>
  <si>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</si>
  <si>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</si>
  <si>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</si>
  <si>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</si>
  <si>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</si>
  <si>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</si>
  <si>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</si>
  <si>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</si>
  <si>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</si>
  <si>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</si>
  <si>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</si>
  <si>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</si>
  <si>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</si>
  <si>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</si>
  <si>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</si>
  <si>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</si>
  <si>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</si>
  <si>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</si>
  <si>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</si>
  <si>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</si>
  <si>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</si>
  <si>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</si>
  <si>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</si>
  <si>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</si>
  <si>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</si>
  <si>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</si>
  <si>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</si>
  <si>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</si>
  <si>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</si>
  <si>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</si>
  <si>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</si>
  <si>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</si>
  <si>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</si>
  <si>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</si>
  <si>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</si>
  <si>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</si>
  <si>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</si>
  <si>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</si>
  <si>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</si>
  <si>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</si>
  <si>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</si>
  <si>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</si>
  <si>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</si>
  <si>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</si>
  <si>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</si>
  <si>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</si>
  <si>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</si>
  <si>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</si>
  <si>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</si>
  <si>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</si>
  <si>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</si>
  <si>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</si>
  <si>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</si>
  <si>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</si>
  <si>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</si>
  <si>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</si>
  <si>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</si>
  <si>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</si>
  <si>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</si>
  <si>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</si>
  <si>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</si>
  <si>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</si>
  <si>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</si>
  <si>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</si>
  <si>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</si>
  <si>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</si>
  <si>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</si>
  <si>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</si>
  <si>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</si>
  <si>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</si>
  <si>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</si>
  <si>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</si>
  <si>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</si>
  <si>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</si>
  <si>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</si>
  <si>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</si>
  <si>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</si>
  <si>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</si>
  <si>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</si>
  <si>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</si>
  <si>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</si>
  <si>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</si>
  <si>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</si>
  <si>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</si>
  <si>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</si>
  <si>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</si>
  <si>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</si>
  <si>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</si>
  <si>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</si>
  <si>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</si>
  <si>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</si>
  <si>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</si>
  <si>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</si>
  <si>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</si>
  <si>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</si>
  <si>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</si>
  <si>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</si>
  <si>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</si>
  <si>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</si>
  <si>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</si>
  <si>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</si>
  <si>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</si>
  <si>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</si>
  <si>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</si>
  <si>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</si>
  <si>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</si>
  <si>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</si>
  <si>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</si>
  <si>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</si>
  <si>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</si>
  <si>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</si>
  <si>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</si>
  <si>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</si>
  <si>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</si>
  <si>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</si>
  <si>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</si>
  <si>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</si>
  <si>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</si>
  <si>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</si>
  <si>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</si>
  <si>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</si>
  <si>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</si>
  <si>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</si>
  <si>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</si>
  <si>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</si>
  <si>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</si>
  <si>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</si>
  <si>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</si>
  <si>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</si>
  <si>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</si>
  <si>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</si>
  <si>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</si>
  <si>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</si>
  <si>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</si>
  <si>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</si>
  <si>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</si>
  <si>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</si>
  <si>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</si>
  <si>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</si>
  <si>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</si>
  <si>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</si>
  <si>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</si>
  <si>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</si>
  <si>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</si>
  <si>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</si>
  <si>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</si>
  <si>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</si>
  <si>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</si>
  <si>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</si>
  <si>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</si>
  <si>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</si>
  <si>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</si>
  <si>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</si>
  <si>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</si>
  <si>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</si>
  <si>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</si>
  <si>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</si>
  <si>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</si>
  <si>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</si>
  <si>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</si>
  <si>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</si>
  <si>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</si>
  <si>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</si>
  <si>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</si>
  <si>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</si>
  <si>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</si>
  <si>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</si>
  <si>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</si>
  <si>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</si>
  <si>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</si>
  <si>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</si>
  <si>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</si>
  <si>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</si>
  <si>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</si>
  <si>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</si>
  <si>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</si>
  <si>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</si>
  <si>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</si>
  <si>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</si>
  <si>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</si>
  <si>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</si>
  <si>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</si>
  <si>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</si>
  <si>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</si>
  <si>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</si>
  <si>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</si>
  <si>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</si>
  <si>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</si>
  <si>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</si>
  <si>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</si>
  <si>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</si>
  <si>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</si>
  <si>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</si>
  <si>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</si>
  <si>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</si>
  <si>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</si>
  <si>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</si>
  <si>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</si>
  <si>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</si>
  <si>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</si>
  <si>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</si>
  <si>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</si>
  <si>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</si>
  <si>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</si>
  <si>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</si>
  <si>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</si>
  <si>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</si>
  <si>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</si>
  <si>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</si>
  <si>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</si>
  <si>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</si>
  <si>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</si>
  <si>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</si>
  <si>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</si>
  <si>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</si>
  <si>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</si>
  <si>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</si>
  <si>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</si>
  <si>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</si>
  <si>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</si>
  <si>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</si>
  <si>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</si>
  <si>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</si>
  <si>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</si>
  <si>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</si>
  <si>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</si>
  <si>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</si>
  <si>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</si>
  <si>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</si>
  <si>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</si>
  <si>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</si>
  <si>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</si>
  <si>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</si>
  <si>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</si>
  <si>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</si>
  <si>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</si>
  <si>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</si>
  <si>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</si>
  <si>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</si>
  <si>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</si>
  <si>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</si>
  <si>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</si>
  <si>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</si>
  <si>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</si>
  <si>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</si>
  <si>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</si>
  <si>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</si>
  <si>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</si>
  <si>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</si>
  <si>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</si>
  <si>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</si>
  <si>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</si>
  <si>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</si>
  <si>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</si>
  <si>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</si>
  <si>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</si>
  <si>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</si>
  <si>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</si>
  <si>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</si>
  <si>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</si>
  <si>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</si>
  <si>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</si>
  <si>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</si>
  <si>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</si>
  <si>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</si>
  <si>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</si>
  <si>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</si>
  <si>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</si>
  <si>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</si>
  <si>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</si>
  <si>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</si>
  <si>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</si>
  <si>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</si>
  <si>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</si>
  <si>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</si>
  <si>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</si>
  <si>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</si>
  <si>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</si>
  <si>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</si>
  <si>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</si>
  <si>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</si>
  <si>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</si>
  <si>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</si>
  <si>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</si>
  <si>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</si>
  <si>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</si>
  <si>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</si>
  <si>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</si>
  <si>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</si>
  <si>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</si>
  <si>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</si>
  <si>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</si>
  <si>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</si>
  <si>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</si>
  <si>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</si>
  <si>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</si>
  <si>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</si>
  <si>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</si>
  <si>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</si>
  <si>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</si>
  <si>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</si>
  <si>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</si>
  <si>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</si>
  <si>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</si>
  <si>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</si>
  <si>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</si>
  <si>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</si>
  <si>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</si>
  <si>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</si>
  <si>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</si>
  <si>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</si>
  <si>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</si>
  <si>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</si>
  <si>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</si>
  <si>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</si>
  <si>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</si>
  <si>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</si>
  <si>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</si>
  <si>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</si>
  <si>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</si>
  <si>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</si>
  <si>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</si>
  <si>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</si>
  <si>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</si>
  <si>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</si>
  <si>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</si>
  <si>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</si>
  <si>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</si>
  <si>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</si>
  <si>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</si>
  <si>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</si>
  <si>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</si>
  <si>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</si>
  <si>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</si>
  <si>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</si>
  <si>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</si>
  <si>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</si>
  <si>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</si>
  <si>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</si>
  <si>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</si>
  <si>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</si>
  <si>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</si>
  <si>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</si>
  <si>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</si>
  <si>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</si>
  <si>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</si>
  <si>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</si>
  <si>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</si>
  <si>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</si>
  <si>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</si>
  <si>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</si>
  <si>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</si>
  <si>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</si>
  <si>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</si>
  <si>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</si>
  <si>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</si>
  <si>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</si>
  <si>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</si>
  <si>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</si>
  <si>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</si>
  <si>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</si>
  <si>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</si>
  <si>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</si>
  <si>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</si>
  <si>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</si>
  <si>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</si>
  <si>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</si>
  <si>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</si>
  <si>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</si>
  <si>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</si>
  <si>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</si>
  <si>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</si>
  <si>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</si>
  <si>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</si>
  <si>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</si>
  <si>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</si>
  <si>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</si>
  <si>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</si>
  <si>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</si>
  <si>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</si>
  <si>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</si>
  <si>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</si>
  <si>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</si>
  <si>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</si>
  <si>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</si>
  <si>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</si>
  <si>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</si>
  <si>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</si>
  <si>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</si>
  <si>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</si>
  <si>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</si>
  <si>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</si>
  <si>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</si>
  <si>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</si>
  <si>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</si>
  <si>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</si>
  <si>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</si>
  <si>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</si>
  <si>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</si>
  <si>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</si>
  <si>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</si>
  <si>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</si>
  <si>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</si>
  <si>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</si>
  <si>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</si>
  <si>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</si>
  <si>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</si>
  <si>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</si>
  <si>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</si>
  <si>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</si>
  <si>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</si>
  <si>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</si>
  <si>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</si>
  <si>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</si>
  <si>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</si>
  <si>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</si>
  <si>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</si>
  <si>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</si>
  <si>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</si>
  <si>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</si>
  <si>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Finanzas Públicas Responsables</t>
  </si>
  <si>
    <t>Tesorería, Adquisiciones, Contabilidad, Predial, ISABI, Ingresos, Ejecución de Cobros y Dirección de Hacienda</t>
  </si>
  <si>
    <t>Municipio Transparente, Eficaz y Eficiente</t>
  </si>
  <si>
    <t>Recaudar, administrar y ejecutar los recursos públicos de acuerdo a la legislación vigente, y con base a los principios de eficiencia, eficacia, austeridad y economía</t>
  </si>
  <si>
    <t>Variaciòn porcentual de ingresos propios</t>
  </si>
  <si>
    <t>Eficiencia</t>
  </si>
  <si>
    <t>Estratégico</t>
  </si>
  <si>
    <t>Anual</t>
  </si>
  <si>
    <t>Variación Porcentual</t>
  </si>
  <si>
    <t>Ascendente</t>
  </si>
  <si>
    <t>$ 197, 424, 326.25</t>
  </si>
  <si>
    <t>Recursos Fiscales 2020</t>
  </si>
  <si>
    <t>Recursos Fiscales 2019</t>
  </si>
  <si>
    <t>Millones de pesos</t>
  </si>
  <si>
    <t>$ 204, 827, 738</t>
  </si>
  <si>
    <t>Obligaciones de fiscalización y desempeño entregadas</t>
  </si>
  <si>
    <t>Porcentaje de disposiciones entregadas</t>
  </si>
  <si>
    <t>Porcentaje</t>
  </si>
  <si>
    <t>Gestión</t>
  </si>
  <si>
    <t>Eficacia</t>
  </si>
  <si>
    <t>Semestral</t>
  </si>
  <si>
    <t>(Disposiciones cumplidas/Disposiciones calendarizadas)*100</t>
  </si>
  <si>
    <t>Nominal</t>
  </si>
  <si>
    <t>Disposiciones cumplidas</t>
  </si>
  <si>
    <t>Disposiciones calendarizadas</t>
  </si>
  <si>
    <t>Disposiciones</t>
  </si>
  <si>
    <t>Economía</t>
  </si>
  <si>
    <t>Pagos</t>
  </si>
  <si>
    <t>Porcentaje del presupuesto pagado</t>
  </si>
  <si>
    <t>Presupuesto pagado</t>
  </si>
  <si>
    <t>Entregar 12 estados financieros al año</t>
  </si>
  <si>
    <t>Entregar 1 Cuenta Pública al año</t>
  </si>
  <si>
    <t>Solventar 4 requerimientos de observación y cédulas de observación</t>
  </si>
  <si>
    <t>Realizar 4 pagos de bienes, servicios, apoyos, obra pública y otros presupuestados</t>
  </si>
  <si>
    <t>Contestar 4 encuestas SEVAC</t>
  </si>
  <si>
    <t>Realizar 4 pagos de bienes, servicios y apoyos a la ciudadanía</t>
  </si>
  <si>
    <t xml:space="preserve">Entregar 12 requisiciones para dotar de materiales y servicios al Ayuntamiento </t>
  </si>
  <si>
    <t>Realizar 1 proceso de adquisiciones y adjudicaciones en 4 etapas</t>
  </si>
  <si>
    <t>Estados financieros</t>
  </si>
  <si>
    <t>Cuenta Pública</t>
  </si>
  <si>
    <t>Requerimientos</t>
  </si>
  <si>
    <t>Encuestas</t>
  </si>
  <si>
    <t>Requisiciones</t>
  </si>
  <si>
    <t>Proceso en etapas</t>
  </si>
  <si>
    <t>Difundir  2 campañas de spots en televisión</t>
  </si>
  <si>
    <t>Dar 3 entrevistas en los medios de comunicación sobre el pago del impuesto predial 2020</t>
  </si>
  <si>
    <t>Realizar 1 campaña de pinta de bardas para difundir la promoción de 0 multas y 0 recargos</t>
  </si>
  <si>
    <t>Realizar 2 campañas de entrega de volantes</t>
  </si>
  <si>
    <t>Difundir 2 campañas de pago predial en redes sociales</t>
  </si>
  <si>
    <t xml:space="preserve">La población de Cuautlancingo tiene una mejor inversiòn de los ingresos propios recaudados </t>
  </si>
  <si>
    <t>Índice de inversión con recursos fiscales 2020</t>
  </si>
  <si>
    <t>(Recursos fiscales invertidos/Recursos fiscales recaudados)*100</t>
  </si>
  <si>
    <t>$197, 424, 326.25</t>
  </si>
  <si>
    <t>Recursos fiscales invertidos</t>
  </si>
  <si>
    <t>Recursos fiscales recaudados</t>
  </si>
  <si>
    <t>(Presupuesto pagado/Presupuesto aprobado)*100</t>
  </si>
  <si>
    <t>Presupuesto aprobado</t>
  </si>
  <si>
    <t>$ 391, 931, 198.04</t>
  </si>
  <si>
    <t>Medios de difusión eficaces implementados</t>
  </si>
  <si>
    <t>Regular</t>
  </si>
  <si>
    <t xml:space="preserve">Porcentaje de eficacía de los medios de difusión de la campaña de pago predial </t>
  </si>
  <si>
    <t>Medios de difusión establecidos</t>
  </si>
  <si>
    <t>Medios de difusión</t>
  </si>
  <si>
    <t>Medios de difusión con mejor impacto</t>
  </si>
  <si>
    <t>(Medios de difusión con mejor impacto/Medios de difusión establecidos 2020)*100</t>
  </si>
  <si>
    <t>Ingresos por caja móvil percibidos</t>
  </si>
  <si>
    <t>Porcentaje de ingresos percibidos por salida de caja móvil</t>
  </si>
  <si>
    <t>(Ingresos percibidos por caja móvil/Total de ingresos)*100</t>
  </si>
  <si>
    <t>Ingresos percibidos por caja móvil</t>
  </si>
  <si>
    <t>Total de ingresos</t>
  </si>
  <si>
    <t>$ 46, 301, 965</t>
  </si>
  <si>
    <t>$1, 389, 059</t>
  </si>
  <si>
    <t>Pesos</t>
  </si>
  <si>
    <t xml:space="preserve">COMPONENTE 6
RESUMEN NARRATIVO </t>
  </si>
  <si>
    <t xml:space="preserve">COMPONENTE 7
RESUMEN NARRATIVO </t>
  </si>
  <si>
    <t xml:space="preserve">COMPONENTE 8
RESUMEN NARRATIVO </t>
  </si>
  <si>
    <t>Manejo de archivo de I.S.A.B.I. implementado</t>
  </si>
  <si>
    <t xml:space="preserve">Índice de manejo de archivo de I.S.A.B.I </t>
  </si>
  <si>
    <t>Total de archivos de cuentas</t>
  </si>
  <si>
    <t>Archivos de cuentas depurados y acomodados</t>
  </si>
  <si>
    <t>Archivos</t>
  </si>
  <si>
    <t>Ingresos incrementados</t>
  </si>
  <si>
    <t>((Recursos Fiscales 2020/Recursos Fiscales 2019)-1)*100</t>
  </si>
  <si>
    <t>Recuperacion de ingresos aumentada</t>
  </si>
  <si>
    <t>Variacion porcentual de recuperacion de ingresos</t>
  </si>
  <si>
    <t>((Ingresos recuperados 2020/Ingresos recuperdos 2019)-1)*100</t>
  </si>
  <si>
    <t>$ 1, 047, 666</t>
  </si>
  <si>
    <t>Ingresos recuperados 2019</t>
  </si>
  <si>
    <t>Ingresos recuperados 2020</t>
  </si>
  <si>
    <t>120, 071</t>
  </si>
  <si>
    <t>1, 000</t>
  </si>
  <si>
    <t>Avalúos catastrales procesados</t>
  </si>
  <si>
    <t>Índice de procesamiento de aváluos catastrales</t>
  </si>
  <si>
    <t>(Total de operaciones I.S.A.B.I/Total de avalúos recibidos)*100</t>
  </si>
  <si>
    <t>Total de avalúos recibidos</t>
  </si>
  <si>
    <t>Total de operaciones I.S.A.B.I</t>
  </si>
  <si>
    <t>Operaciones</t>
  </si>
  <si>
    <t>Avalúos</t>
  </si>
  <si>
    <t xml:space="preserve">COMPONENTE 9
RESUMEN NARRATIVO </t>
  </si>
  <si>
    <t>(Cuentas depuradas y acomodadas/Total de cuentas)*100</t>
  </si>
  <si>
    <t>$ 2, 000, 000</t>
  </si>
  <si>
    <t>Recaudación de ingresos propios por cobro de impuestos gracias a la implementación de software aumentada</t>
  </si>
  <si>
    <t>Porcentaje de los ingresos propios por cobro de impuestos por implementación de software</t>
  </si>
  <si>
    <t>(Ingresos generados por el software 2020/Ingresos esperados 2020)*100</t>
  </si>
  <si>
    <t>Ingresos generados por el software 2020</t>
  </si>
  <si>
    <t>Ingresos esperados 2020</t>
  </si>
  <si>
    <t>Campañas</t>
  </si>
  <si>
    <t>Difundir 2 campañas de spots de radio</t>
  </si>
  <si>
    <t>Entrevistas</t>
  </si>
  <si>
    <t>Campaña</t>
  </si>
  <si>
    <t>Salidas</t>
  </si>
  <si>
    <t>Realizar 1 depuración de archivo de I.S.A.B.I. en 4 etapas</t>
  </si>
  <si>
    <t>Realizar 1 acomodo de archivo en 4 etapas</t>
  </si>
  <si>
    <t>Etapas</t>
  </si>
  <si>
    <t>C6</t>
  </si>
  <si>
    <t xml:space="preserve">Realizar 4 reportes de avalúos catastrales </t>
  </si>
  <si>
    <t>Reportes</t>
  </si>
  <si>
    <t>C7</t>
  </si>
  <si>
    <t>Realizar 12 reportes de ingresos</t>
  </si>
  <si>
    <t xml:space="preserve">Hacer 2 supervisiones de las campañas de notificaciones </t>
  </si>
  <si>
    <t xml:space="preserve">Entregar 1 reporte diario de ingresos al Departamento de Contabilidad </t>
  </si>
  <si>
    <t xml:space="preserve">Recibir 1 reporte diario de ingresos de las àreas recaudadoras </t>
  </si>
  <si>
    <t xml:space="preserve">Realizar 12 reuniones con las àreas recaudadoras </t>
  </si>
  <si>
    <t>Supervisiones</t>
  </si>
  <si>
    <t>Reporte</t>
  </si>
  <si>
    <t>Reuniones</t>
  </si>
  <si>
    <t>C8</t>
  </si>
  <si>
    <t>Realizar 4 mesas de trabajo con las áreas de ingresos</t>
  </si>
  <si>
    <t>Realizar 1 capacitación para los notificadores de las áreas de ingresos</t>
  </si>
  <si>
    <t>Realizar 12 etapas de entrega de notificaciones</t>
  </si>
  <si>
    <t>C9</t>
  </si>
  <si>
    <t>Mesas de trabajo</t>
  </si>
  <si>
    <t>Capacitación</t>
  </si>
  <si>
    <t xml:space="preserve">Realizar 4 registros por unidad recaudadora de los Ingresos del Municipio </t>
  </si>
  <si>
    <t>Realizar 1 anteproyecto de la Ley de Ingresos - Egresos</t>
  </si>
  <si>
    <t>Realizar 4 supervisiones de la implementación del software de modernización catastral SIGSA</t>
  </si>
  <si>
    <t>Registros</t>
  </si>
  <si>
    <t>Anteproyecto</t>
  </si>
  <si>
    <t>Actividades</t>
  </si>
  <si>
    <t>$ 20, 482, 773</t>
  </si>
  <si>
    <t>3. Desarrollo Económico para Todos y Todas</t>
  </si>
  <si>
    <t>Fuente de Financiamiento</t>
  </si>
  <si>
    <t>RECURSOS FISCALES</t>
  </si>
  <si>
    <t>PARTICIPACIONES</t>
  </si>
  <si>
    <t>Monto Específco</t>
  </si>
  <si>
    <t>FISM</t>
  </si>
  <si>
    <t>FORTAMUN</t>
  </si>
  <si>
    <t>FORTASEG</t>
  </si>
  <si>
    <t>OTROS FONDOS</t>
  </si>
  <si>
    <t>Contribuir a incrementar en 3.75% los ingresos propios del Ayuntamiento mediante una campaña de recaudo eficaz</t>
  </si>
  <si>
    <t>C10</t>
  </si>
  <si>
    <t>Entregar 12 requisiciones de materiales de operación a las Unidades Administrativas del Programa Presupuestario (Bajo Demanda)</t>
  </si>
  <si>
    <t xml:space="preserve">COMPONENTE 10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</si>
  <si>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</si>
  <si>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</si>
  <si>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</si>
  <si>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</si>
  <si>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</si>
  <si>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Realizar 3 campañas de perifoneo</t>
  </si>
  <si>
    <t>Realizar 3 campañas de notificaciones sobre adeudos</t>
  </si>
  <si>
    <t>Realizar 27 salidas de la caja móvil</t>
  </si>
  <si>
    <t>Realizar 1 actividad que contribuyan a la preservacion del Patrimonio Cultural y a la Hacieda Pública Municipal</t>
  </si>
  <si>
    <t>Variación porcentual de ingresos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</si>
</sst>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9">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Alignment="1" applyProtection="1">
      <alignment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0" xfId="2" applyBorder="1" applyAlignment="1" applyProtection="1">
      <alignment horizontal="center"/>
      <protection hidden="1"/>
    </xf>
    <xf numFmtId="0" fontId="13" fillId="0" borderId="4" xfId="2" applyFont="1" applyBorder="1" applyAlignment="1" applyProtection="1">
      <alignment horizontal="center" vertical="center" wrapText="1"/>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5" fillId="0" borderId="9" xfId="2" applyFont="1" applyFill="1" applyBorder="1" applyAlignment="1" applyProtection="1">
      <alignment horizontal="center" vertical="center" wrapText="1"/>
      <protection hidden="1"/>
    </xf>
    <xf numFmtId="0" fontId="5" fillId="0" borderId="3" xfId="2" applyFont="1" applyFill="1" applyBorder="1" applyAlignment="1" applyProtection="1">
      <alignment horizontal="center" vertical="center" wrapText="1"/>
      <protection hidden="1"/>
    </xf>
    <xf numFmtId="0" fontId="5" fillId="0" borderId="4"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166" fontId="1" fillId="0" borderId="3" xfId="2" applyNumberFormat="1" applyFont="1" applyBorder="1" applyAlignment="1" applyProtection="1">
      <alignment horizontal="center" vertical="center" wrapText="1"/>
      <protection locked="0"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 fillId="8" borderId="1" xfId="2" applyFont="1" applyFill="1" applyBorder="1" applyAlignment="1" applyProtection="1">
      <alignment horizontal="center" vertical="center" wrapText="1"/>
      <protection hidden="1"/>
    </xf>
    <xf numFmtId="0" fontId="1" fillId="8" borderId="11" xfId="2" applyFont="1"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386</xdr:row>
      <xdr:rowOff>0</xdr:rowOff>
    </xdr:from>
    <xdr:to>
      <xdr:col>13</xdr:col>
      <xdr:colOff>104775</xdr:colOff>
      <xdr:row>386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76200</xdr:colOff>
      <xdr:row>386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76200</xdr:colOff>
      <xdr:row>386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386</xdr:row>
      <xdr:rowOff>0</xdr:rowOff>
    </xdr:from>
    <xdr:to>
      <xdr:col>4</xdr:col>
      <xdr:colOff>523875</xdr:colOff>
      <xdr:row>386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76200</xdr:colOff>
      <xdr:row>386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76200</xdr:colOff>
      <xdr:row>386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183046</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238124</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239807</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239807</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239807</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173521</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386</xdr:row>
      <xdr:rowOff>0</xdr:rowOff>
    </xdr:from>
    <xdr:to>
      <xdr:col>8</xdr:col>
      <xdr:colOff>85725</xdr:colOff>
      <xdr:row>386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390</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386</xdr:row>
      <xdr:rowOff>0</xdr:rowOff>
    </xdr:from>
    <xdr:to>
      <xdr:col>3</xdr:col>
      <xdr:colOff>85725</xdr:colOff>
      <xdr:row>389</xdr:row>
      <xdr:rowOff>41757</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386</xdr:row>
      <xdr:rowOff>0</xdr:rowOff>
    </xdr:from>
    <xdr:to>
      <xdr:col>2</xdr:col>
      <xdr:colOff>85725</xdr:colOff>
      <xdr:row>389</xdr:row>
      <xdr:rowOff>41757</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386</xdr:row>
      <xdr:rowOff>0</xdr:rowOff>
    </xdr:from>
    <xdr:to>
      <xdr:col>0</xdr:col>
      <xdr:colOff>85725</xdr:colOff>
      <xdr:row>389</xdr:row>
      <xdr:rowOff>41757</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386</xdr:row>
      <xdr:rowOff>0</xdr:rowOff>
    </xdr:from>
    <xdr:to>
      <xdr:col>5</xdr:col>
      <xdr:colOff>85725</xdr:colOff>
      <xdr:row>386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386</xdr:row>
      <xdr:rowOff>0</xdr:rowOff>
    </xdr:from>
    <xdr:to>
      <xdr:col>0</xdr:col>
      <xdr:colOff>400050</xdr:colOff>
      <xdr:row>386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102703</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238124</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238124</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238124</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238124</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238124</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80</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141</xdr:row>
      <xdr:rowOff>209550</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385</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385</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385</xdr:row>
      <xdr:rowOff>0</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385</xdr:row>
      <xdr:rowOff>0</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385</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385</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385</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385</xdr:row>
      <xdr:rowOff>0</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981075</xdr:colOff>
      <xdr:row>82</xdr:row>
      <xdr:rowOff>85725</xdr:rowOff>
    </xdr:from>
    <xdr:ext cx="85725" cy="676274"/>
    <xdr:sp macro="" textlink="">
      <xdr:nvSpPr>
        <xdr:cNvPr id="3471" name="Text Box 6">
          <a:extLst>
            <a:ext uri="{FF2B5EF4-FFF2-40B4-BE49-F238E27FC236}">
              <a16:creationId xmlns:a16="http://schemas.microsoft.com/office/drawing/2014/main" id="{AA8BDBAE-268F-4C1B-9FDB-6BFFC7379BC9}"/>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1333500</xdr:colOff>
      <xdr:row>142</xdr:row>
      <xdr:rowOff>209550</xdr:rowOff>
    </xdr:from>
    <xdr:ext cx="85725" cy="676274"/>
    <xdr:sp macro="" textlink="">
      <xdr:nvSpPr>
        <xdr:cNvPr id="3472" name="Text Box 6">
          <a:extLst>
            <a:ext uri="{FF2B5EF4-FFF2-40B4-BE49-F238E27FC236}">
              <a16:creationId xmlns:a16="http://schemas.microsoft.com/office/drawing/2014/main" id="{44A6ABFD-53A9-4C8C-A624-42B874CA1307}"/>
            </a:ext>
          </a:extLst>
        </xdr:cNvPr>
        <xdr:cNvSpPr txBox="1">
          <a:spLocks noChangeArrowheads="1"/>
        </xdr:cNvSpPr>
      </xdr:nvSpPr>
      <xdr:spPr bwMode="auto">
        <a:xfrm>
          <a:off x="2543175" y="29384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AB804511-7C14-4973-9BDA-76EC46373BBF}"/>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4" name="Text Box 4">
          <a:extLst>
            <a:ext uri="{FF2B5EF4-FFF2-40B4-BE49-F238E27FC236}">
              <a16:creationId xmlns:a16="http://schemas.microsoft.com/office/drawing/2014/main" id="{E1937830-6BA3-441F-BF96-2D23584D446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381</xdr:row>
      <xdr:rowOff>428625</xdr:rowOff>
    </xdr:from>
    <xdr:ext cx="85725" cy="156322"/>
    <xdr:sp macro="" textlink="">
      <xdr:nvSpPr>
        <xdr:cNvPr id="3475" name="Text Box 4">
          <a:extLst>
            <a:ext uri="{FF2B5EF4-FFF2-40B4-BE49-F238E27FC236}">
              <a16:creationId xmlns:a16="http://schemas.microsoft.com/office/drawing/2014/main" id="{6D090DA2-3734-48BA-8C79-BF8348E10147}"/>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76" name="Text Box 4">
          <a:extLst>
            <a:ext uri="{FF2B5EF4-FFF2-40B4-BE49-F238E27FC236}">
              <a16:creationId xmlns:a16="http://schemas.microsoft.com/office/drawing/2014/main" id="{6A921EA0-CA2B-4131-960A-B6EAB4C6CB6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7" name="Text Box 4">
          <a:extLst>
            <a:ext uri="{FF2B5EF4-FFF2-40B4-BE49-F238E27FC236}">
              <a16:creationId xmlns:a16="http://schemas.microsoft.com/office/drawing/2014/main" id="{777ADB73-0AA1-4D5E-A427-DB3B188C2EE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478" name="Text Box 6">
          <a:extLst>
            <a:ext uri="{FF2B5EF4-FFF2-40B4-BE49-F238E27FC236}">
              <a16:creationId xmlns:a16="http://schemas.microsoft.com/office/drawing/2014/main" id="{19A37F8F-3FA2-4475-ABF2-9D35AD74C8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79" name="Text Box 4">
          <a:extLst>
            <a:ext uri="{FF2B5EF4-FFF2-40B4-BE49-F238E27FC236}">
              <a16:creationId xmlns:a16="http://schemas.microsoft.com/office/drawing/2014/main" id="{B8F18468-B1BC-4E78-A68D-AF0C5CCFC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0" name="Text Box 6">
          <a:extLst>
            <a:ext uri="{FF2B5EF4-FFF2-40B4-BE49-F238E27FC236}">
              <a16:creationId xmlns:a16="http://schemas.microsoft.com/office/drawing/2014/main" id="{791EA622-A24C-41E2-8BE1-BBE40CCFAE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1" name="Text Box 4">
          <a:extLst>
            <a:ext uri="{FF2B5EF4-FFF2-40B4-BE49-F238E27FC236}">
              <a16:creationId xmlns:a16="http://schemas.microsoft.com/office/drawing/2014/main" id="{9F05DDAB-1A90-4FFE-8533-1F9EB263E22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2" name="Text Box 6">
          <a:extLst>
            <a:ext uri="{FF2B5EF4-FFF2-40B4-BE49-F238E27FC236}">
              <a16:creationId xmlns:a16="http://schemas.microsoft.com/office/drawing/2014/main" id="{58866724-AF32-43E8-9AAA-D53315ECB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3" name="Text Box 4">
          <a:extLst>
            <a:ext uri="{FF2B5EF4-FFF2-40B4-BE49-F238E27FC236}">
              <a16:creationId xmlns:a16="http://schemas.microsoft.com/office/drawing/2014/main" id="{6422358E-73A0-4E1A-AC82-B3571C72D27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4" name="Text Box 6">
          <a:extLst>
            <a:ext uri="{FF2B5EF4-FFF2-40B4-BE49-F238E27FC236}">
              <a16:creationId xmlns:a16="http://schemas.microsoft.com/office/drawing/2014/main" id="{F6DE8FCE-4AFD-49F1-87B2-5D15DC96DBD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5" name="Text Box 4">
          <a:extLst>
            <a:ext uri="{FF2B5EF4-FFF2-40B4-BE49-F238E27FC236}">
              <a16:creationId xmlns:a16="http://schemas.microsoft.com/office/drawing/2014/main" id="{43341078-6C0D-4242-AC70-1381E15EA8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486" name="Text Box 6">
          <a:extLst>
            <a:ext uri="{FF2B5EF4-FFF2-40B4-BE49-F238E27FC236}">
              <a16:creationId xmlns:a16="http://schemas.microsoft.com/office/drawing/2014/main" id="{80B6D4CA-9CE5-4FA1-98F9-F338EB1FCC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7" name="Text Box 4">
          <a:extLst>
            <a:ext uri="{FF2B5EF4-FFF2-40B4-BE49-F238E27FC236}">
              <a16:creationId xmlns:a16="http://schemas.microsoft.com/office/drawing/2014/main" id="{0C4BF9A7-98CB-4C32-B406-CF493E94464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488" name="Text Box 6">
          <a:extLst>
            <a:ext uri="{FF2B5EF4-FFF2-40B4-BE49-F238E27FC236}">
              <a16:creationId xmlns:a16="http://schemas.microsoft.com/office/drawing/2014/main" id="{60FF0533-7C70-4533-A114-127F4F8E801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89" name="Text Box 4">
          <a:extLst>
            <a:ext uri="{FF2B5EF4-FFF2-40B4-BE49-F238E27FC236}">
              <a16:creationId xmlns:a16="http://schemas.microsoft.com/office/drawing/2014/main" id="{D2FC20B6-8BB7-45BA-98F3-FB0811FABCC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490" name="Text Box 6">
          <a:extLst>
            <a:ext uri="{FF2B5EF4-FFF2-40B4-BE49-F238E27FC236}">
              <a16:creationId xmlns:a16="http://schemas.microsoft.com/office/drawing/2014/main" id="{FF267A46-555A-421C-B979-D4D930CEA98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491" name="Text Box 6">
          <a:extLst>
            <a:ext uri="{FF2B5EF4-FFF2-40B4-BE49-F238E27FC236}">
              <a16:creationId xmlns:a16="http://schemas.microsoft.com/office/drawing/2014/main" id="{4873EB47-F956-46E9-B85A-A6961BAC2A82}"/>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2" name="Text Box 4">
          <a:extLst>
            <a:ext uri="{FF2B5EF4-FFF2-40B4-BE49-F238E27FC236}">
              <a16:creationId xmlns:a16="http://schemas.microsoft.com/office/drawing/2014/main" id="{B88340FF-7E78-4EFF-A310-B4E2768A6C26}"/>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6348"/>
    <xdr:sp macro="" textlink="">
      <xdr:nvSpPr>
        <xdr:cNvPr id="3493" name="Text Box 6">
          <a:extLst>
            <a:ext uri="{FF2B5EF4-FFF2-40B4-BE49-F238E27FC236}">
              <a16:creationId xmlns:a16="http://schemas.microsoft.com/office/drawing/2014/main" id="{32BD37CE-0485-49F8-A2B1-8CFFED379169}"/>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4" name="Text Box 6">
          <a:extLst>
            <a:ext uri="{FF2B5EF4-FFF2-40B4-BE49-F238E27FC236}">
              <a16:creationId xmlns:a16="http://schemas.microsoft.com/office/drawing/2014/main" id="{326E9D2D-58E9-4F6D-82E8-FCBFE0BAE9D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5" name="Text Box 4">
          <a:extLst>
            <a:ext uri="{FF2B5EF4-FFF2-40B4-BE49-F238E27FC236}">
              <a16:creationId xmlns:a16="http://schemas.microsoft.com/office/drawing/2014/main" id="{AD5C465A-5548-4ABF-8E89-FA5B31691B80}"/>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6373"/>
    <xdr:sp macro="" textlink="">
      <xdr:nvSpPr>
        <xdr:cNvPr id="3496" name="Text Box 6">
          <a:extLst>
            <a:ext uri="{FF2B5EF4-FFF2-40B4-BE49-F238E27FC236}">
              <a16:creationId xmlns:a16="http://schemas.microsoft.com/office/drawing/2014/main" id="{B31A8364-4B1B-4A08-A983-9D31B3944386}"/>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7" name="Text Box 4">
          <a:extLst>
            <a:ext uri="{FF2B5EF4-FFF2-40B4-BE49-F238E27FC236}">
              <a16:creationId xmlns:a16="http://schemas.microsoft.com/office/drawing/2014/main" id="{BEC3E0E4-C5CA-410F-A5B6-84F3B92C8671}"/>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498" name="Text Box 6">
          <a:extLst>
            <a:ext uri="{FF2B5EF4-FFF2-40B4-BE49-F238E27FC236}">
              <a16:creationId xmlns:a16="http://schemas.microsoft.com/office/drawing/2014/main" id="{D252FD95-DF7B-4167-BD5F-128F53096FE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499" name="Text Box 4">
          <a:extLst>
            <a:ext uri="{FF2B5EF4-FFF2-40B4-BE49-F238E27FC236}">
              <a16:creationId xmlns:a16="http://schemas.microsoft.com/office/drawing/2014/main" id="{571F2BE2-19EB-48B5-BECD-80C94FEE9124}"/>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5153"/>
    <xdr:sp macro="" textlink="">
      <xdr:nvSpPr>
        <xdr:cNvPr id="3500" name="Text Box 6">
          <a:extLst>
            <a:ext uri="{FF2B5EF4-FFF2-40B4-BE49-F238E27FC236}">
              <a16:creationId xmlns:a16="http://schemas.microsoft.com/office/drawing/2014/main" id="{4A1F6261-78A5-4EE6-B05F-941FE4308E7A}"/>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1" name="Text Box 4">
          <a:extLst>
            <a:ext uri="{FF2B5EF4-FFF2-40B4-BE49-F238E27FC236}">
              <a16:creationId xmlns:a16="http://schemas.microsoft.com/office/drawing/2014/main" id="{9F3780EE-029F-4109-92D3-674667E0C99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5153"/>
    <xdr:sp macro="" textlink="">
      <xdr:nvSpPr>
        <xdr:cNvPr id="3502" name="Text Box 6">
          <a:extLst>
            <a:ext uri="{FF2B5EF4-FFF2-40B4-BE49-F238E27FC236}">
              <a16:creationId xmlns:a16="http://schemas.microsoft.com/office/drawing/2014/main" id="{77C4B5B7-C797-44C2-BC6F-D7217DEBA5C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3" name="Text Box 4">
          <a:extLst>
            <a:ext uri="{FF2B5EF4-FFF2-40B4-BE49-F238E27FC236}">
              <a16:creationId xmlns:a16="http://schemas.microsoft.com/office/drawing/2014/main" id="{389C9950-E967-4646-BA08-F9E7C2A4FC3F}"/>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5153"/>
    <xdr:sp macro="" textlink="">
      <xdr:nvSpPr>
        <xdr:cNvPr id="3504" name="Text Box 6">
          <a:extLst>
            <a:ext uri="{FF2B5EF4-FFF2-40B4-BE49-F238E27FC236}">
              <a16:creationId xmlns:a16="http://schemas.microsoft.com/office/drawing/2014/main" id="{EEB97A9F-F977-43D4-858E-CE1F1BC1A764}"/>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05" name="Text Box 4">
          <a:extLst>
            <a:ext uri="{FF2B5EF4-FFF2-40B4-BE49-F238E27FC236}">
              <a16:creationId xmlns:a16="http://schemas.microsoft.com/office/drawing/2014/main" id="{6BE62529-BB54-4C8C-8FCE-A4B3B06AEEEC}"/>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6" name="Text Box 4">
          <a:extLst>
            <a:ext uri="{FF2B5EF4-FFF2-40B4-BE49-F238E27FC236}">
              <a16:creationId xmlns:a16="http://schemas.microsoft.com/office/drawing/2014/main" id="{6A777948-8B72-497C-93EC-28B8CC704378}"/>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07" name="Text Box 6">
          <a:extLst>
            <a:ext uri="{FF2B5EF4-FFF2-40B4-BE49-F238E27FC236}">
              <a16:creationId xmlns:a16="http://schemas.microsoft.com/office/drawing/2014/main" id="{24B263A3-8384-4A25-A323-C491E639409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08" name="Text Box 6">
          <a:extLst>
            <a:ext uri="{FF2B5EF4-FFF2-40B4-BE49-F238E27FC236}">
              <a16:creationId xmlns:a16="http://schemas.microsoft.com/office/drawing/2014/main" id="{29E9F13C-8BA9-4EFF-9454-07238D20D15C}"/>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09" name="Text Box 4">
          <a:extLst>
            <a:ext uri="{FF2B5EF4-FFF2-40B4-BE49-F238E27FC236}">
              <a16:creationId xmlns:a16="http://schemas.microsoft.com/office/drawing/2014/main" id="{0DF71815-27AC-4D21-966F-68A95F3C4F40}"/>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1416"/>
    <xdr:sp macro="" textlink="">
      <xdr:nvSpPr>
        <xdr:cNvPr id="3510" name="Text Box 6">
          <a:extLst>
            <a:ext uri="{FF2B5EF4-FFF2-40B4-BE49-F238E27FC236}">
              <a16:creationId xmlns:a16="http://schemas.microsoft.com/office/drawing/2014/main" id="{F45FFF84-9A30-47EE-BDAA-47D10D06E2E4}"/>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1" name="Text Box 4">
          <a:extLst>
            <a:ext uri="{FF2B5EF4-FFF2-40B4-BE49-F238E27FC236}">
              <a16:creationId xmlns:a16="http://schemas.microsoft.com/office/drawing/2014/main" id="{77A1DFEB-6850-4F84-9BE3-138B00F9D1D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2" name="Text Box 6">
          <a:extLst>
            <a:ext uri="{FF2B5EF4-FFF2-40B4-BE49-F238E27FC236}">
              <a16:creationId xmlns:a16="http://schemas.microsoft.com/office/drawing/2014/main" id="{0B80210C-2856-4DDA-8676-038E1BC96D46}"/>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3" name="Text Box 4">
          <a:extLst>
            <a:ext uri="{FF2B5EF4-FFF2-40B4-BE49-F238E27FC236}">
              <a16:creationId xmlns:a16="http://schemas.microsoft.com/office/drawing/2014/main" id="{02004207-669E-40FE-9888-AF8582A5D75C}"/>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836"/>
    <xdr:sp macro="" textlink="">
      <xdr:nvSpPr>
        <xdr:cNvPr id="3514" name="Text Box 6">
          <a:extLst>
            <a:ext uri="{FF2B5EF4-FFF2-40B4-BE49-F238E27FC236}">
              <a16:creationId xmlns:a16="http://schemas.microsoft.com/office/drawing/2014/main" id="{46F672A9-032D-4EA3-9C57-8BAEA61FB9D5}"/>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5" name="Text Box 4">
          <a:extLst>
            <a:ext uri="{FF2B5EF4-FFF2-40B4-BE49-F238E27FC236}">
              <a16:creationId xmlns:a16="http://schemas.microsoft.com/office/drawing/2014/main" id="{24D7E975-6C6A-4A59-9F53-1AA68AF9D56A}"/>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836"/>
    <xdr:sp macro="" textlink="">
      <xdr:nvSpPr>
        <xdr:cNvPr id="3516" name="Text Box 6">
          <a:extLst>
            <a:ext uri="{FF2B5EF4-FFF2-40B4-BE49-F238E27FC236}">
              <a16:creationId xmlns:a16="http://schemas.microsoft.com/office/drawing/2014/main" id="{8A1F1583-F876-4A4C-A688-806A614B85D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7" name="Text Box 4">
          <a:extLst>
            <a:ext uri="{FF2B5EF4-FFF2-40B4-BE49-F238E27FC236}">
              <a16:creationId xmlns:a16="http://schemas.microsoft.com/office/drawing/2014/main" id="{CB6195E6-2712-4E7D-A65B-0FADC834F4A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6836"/>
    <xdr:sp macro="" textlink="">
      <xdr:nvSpPr>
        <xdr:cNvPr id="3518" name="Text Box 6">
          <a:extLst>
            <a:ext uri="{FF2B5EF4-FFF2-40B4-BE49-F238E27FC236}">
              <a16:creationId xmlns:a16="http://schemas.microsoft.com/office/drawing/2014/main" id="{FDB4E373-A239-4BFC-8CB1-DFBBE990215D}"/>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19" name="Text Box 4">
          <a:extLst>
            <a:ext uri="{FF2B5EF4-FFF2-40B4-BE49-F238E27FC236}">
              <a16:creationId xmlns:a16="http://schemas.microsoft.com/office/drawing/2014/main" id="{8BA27FD8-927B-4A15-ADCE-931B8C5B220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20" name="Text Box 6">
          <a:extLst>
            <a:ext uri="{FF2B5EF4-FFF2-40B4-BE49-F238E27FC236}">
              <a16:creationId xmlns:a16="http://schemas.microsoft.com/office/drawing/2014/main" id="{3E555373-5201-48EF-8A25-A34CD76F0BB5}"/>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1" name="Text Box 4">
          <a:extLst>
            <a:ext uri="{FF2B5EF4-FFF2-40B4-BE49-F238E27FC236}">
              <a16:creationId xmlns:a16="http://schemas.microsoft.com/office/drawing/2014/main" id="{3CDB8B4F-4BF8-4F12-B48C-C7F71437AD5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22" name="Text Box 6">
          <a:extLst>
            <a:ext uri="{FF2B5EF4-FFF2-40B4-BE49-F238E27FC236}">
              <a16:creationId xmlns:a16="http://schemas.microsoft.com/office/drawing/2014/main" id="{5503B32D-F729-4528-A2C7-3C12D5EE2FE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3" name="Text Box 4">
          <a:extLst>
            <a:ext uri="{FF2B5EF4-FFF2-40B4-BE49-F238E27FC236}">
              <a16:creationId xmlns:a16="http://schemas.microsoft.com/office/drawing/2014/main" id="{54D93D83-57CE-4313-A4FF-0A6E8D66D4C9}"/>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24" name="Text Box 6">
          <a:extLst>
            <a:ext uri="{FF2B5EF4-FFF2-40B4-BE49-F238E27FC236}">
              <a16:creationId xmlns:a16="http://schemas.microsoft.com/office/drawing/2014/main" id="{97876673-969C-4FAC-9642-A4DDC192DDE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5" name="Text Box 6">
          <a:extLst>
            <a:ext uri="{FF2B5EF4-FFF2-40B4-BE49-F238E27FC236}">
              <a16:creationId xmlns:a16="http://schemas.microsoft.com/office/drawing/2014/main" id="{C787C6C9-56CD-466C-9FF4-7A1D1B7D527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6" name="Text Box 4">
          <a:extLst>
            <a:ext uri="{FF2B5EF4-FFF2-40B4-BE49-F238E27FC236}">
              <a16:creationId xmlns:a16="http://schemas.microsoft.com/office/drawing/2014/main" id="{F8221A8C-3358-44EB-9073-17E8E8EDE779}"/>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27" name="Text Box 6">
          <a:extLst>
            <a:ext uri="{FF2B5EF4-FFF2-40B4-BE49-F238E27FC236}">
              <a16:creationId xmlns:a16="http://schemas.microsoft.com/office/drawing/2014/main" id="{448BC398-F8C9-481B-B472-0837CC0B885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8" name="Text Box 4">
          <a:extLst>
            <a:ext uri="{FF2B5EF4-FFF2-40B4-BE49-F238E27FC236}">
              <a16:creationId xmlns:a16="http://schemas.microsoft.com/office/drawing/2014/main" id="{B753BC2F-47B8-404F-9006-C88F94B8F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29" name="Text Box 6">
          <a:extLst>
            <a:ext uri="{FF2B5EF4-FFF2-40B4-BE49-F238E27FC236}">
              <a16:creationId xmlns:a16="http://schemas.microsoft.com/office/drawing/2014/main" id="{E9184C18-EC5A-450D-9935-E9DB416C41FA}"/>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0" name="Text Box 4">
          <a:extLst>
            <a:ext uri="{FF2B5EF4-FFF2-40B4-BE49-F238E27FC236}">
              <a16:creationId xmlns:a16="http://schemas.microsoft.com/office/drawing/2014/main" id="{8F041061-A755-4A76-97DD-B23F8A7EF2C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31" name="Text Box 6">
          <a:extLst>
            <a:ext uri="{FF2B5EF4-FFF2-40B4-BE49-F238E27FC236}">
              <a16:creationId xmlns:a16="http://schemas.microsoft.com/office/drawing/2014/main" id="{12A806B7-C726-4F95-ADA3-DD4917A7DFCA}"/>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2" name="Text Box 4">
          <a:extLst>
            <a:ext uri="{FF2B5EF4-FFF2-40B4-BE49-F238E27FC236}">
              <a16:creationId xmlns:a16="http://schemas.microsoft.com/office/drawing/2014/main" id="{E0F4DDB3-87C3-4AB7-9180-CFC808256BE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33" name="Text Box 6">
          <a:extLst>
            <a:ext uri="{FF2B5EF4-FFF2-40B4-BE49-F238E27FC236}">
              <a16:creationId xmlns:a16="http://schemas.microsoft.com/office/drawing/2014/main" id="{98AE6AC9-05EE-4899-8C0C-267FFE7EF78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4" name="Text Box 4">
          <a:extLst>
            <a:ext uri="{FF2B5EF4-FFF2-40B4-BE49-F238E27FC236}">
              <a16:creationId xmlns:a16="http://schemas.microsoft.com/office/drawing/2014/main" id="{CCE35DB4-7B0A-4A81-8C6E-D6AF99244AD8}"/>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35" name="Text Box 6">
          <a:extLst>
            <a:ext uri="{FF2B5EF4-FFF2-40B4-BE49-F238E27FC236}">
              <a16:creationId xmlns:a16="http://schemas.microsoft.com/office/drawing/2014/main" id="{16B92DEB-F580-4A4A-8391-888CACB68E2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6" name="Text Box 4">
          <a:extLst>
            <a:ext uri="{FF2B5EF4-FFF2-40B4-BE49-F238E27FC236}">
              <a16:creationId xmlns:a16="http://schemas.microsoft.com/office/drawing/2014/main" id="{2A6CAA70-A50D-4603-B047-4D3E75CA68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37" name="Text Box 6">
          <a:extLst>
            <a:ext uri="{FF2B5EF4-FFF2-40B4-BE49-F238E27FC236}">
              <a16:creationId xmlns:a16="http://schemas.microsoft.com/office/drawing/2014/main" id="{8CF8D0B4-A196-4792-8990-85A894BBD7E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8" name="Text Box 4">
          <a:extLst>
            <a:ext uri="{FF2B5EF4-FFF2-40B4-BE49-F238E27FC236}">
              <a16:creationId xmlns:a16="http://schemas.microsoft.com/office/drawing/2014/main" id="{21322034-F4A8-4F69-BA05-9B55C0DBE767}"/>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539" name="Text Box 6">
          <a:extLst>
            <a:ext uri="{FF2B5EF4-FFF2-40B4-BE49-F238E27FC236}">
              <a16:creationId xmlns:a16="http://schemas.microsoft.com/office/drawing/2014/main" id="{009216B0-9E6A-42DA-A724-28B6357D7024}"/>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0" name="Text Box 4">
          <a:extLst>
            <a:ext uri="{FF2B5EF4-FFF2-40B4-BE49-F238E27FC236}">
              <a16:creationId xmlns:a16="http://schemas.microsoft.com/office/drawing/2014/main" id="{BD63B1BF-124A-463D-8521-3A6D0531B13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1" name="Text Box 6">
          <a:extLst>
            <a:ext uri="{FF2B5EF4-FFF2-40B4-BE49-F238E27FC236}">
              <a16:creationId xmlns:a16="http://schemas.microsoft.com/office/drawing/2014/main" id="{7CCE4D15-131B-4B52-9B68-812C01FACBE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2" name="Text Box 4">
          <a:extLst>
            <a:ext uri="{FF2B5EF4-FFF2-40B4-BE49-F238E27FC236}">
              <a16:creationId xmlns:a16="http://schemas.microsoft.com/office/drawing/2014/main" id="{FA91C17D-752C-49F2-AF95-0EED7DC52C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3" name="Text Box 6">
          <a:extLst>
            <a:ext uri="{FF2B5EF4-FFF2-40B4-BE49-F238E27FC236}">
              <a16:creationId xmlns:a16="http://schemas.microsoft.com/office/drawing/2014/main" id="{965A0E7A-743D-445C-AB72-FAC68E9F37B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4" name="Text Box 4">
          <a:extLst>
            <a:ext uri="{FF2B5EF4-FFF2-40B4-BE49-F238E27FC236}">
              <a16:creationId xmlns:a16="http://schemas.microsoft.com/office/drawing/2014/main" id="{DE662707-FFB5-45BD-8823-6CE8689CF7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5" name="Text Box 6">
          <a:extLst>
            <a:ext uri="{FF2B5EF4-FFF2-40B4-BE49-F238E27FC236}">
              <a16:creationId xmlns:a16="http://schemas.microsoft.com/office/drawing/2014/main" id="{14A17FAE-AFA6-4884-96EA-888074EE1A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6" name="Text Box 4">
          <a:extLst>
            <a:ext uri="{FF2B5EF4-FFF2-40B4-BE49-F238E27FC236}">
              <a16:creationId xmlns:a16="http://schemas.microsoft.com/office/drawing/2014/main" id="{1BC30DE7-9800-40D2-BD99-7116A225879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376</xdr:row>
      <xdr:rowOff>0</xdr:rowOff>
    </xdr:from>
    <xdr:ext cx="85725" cy="114300"/>
    <xdr:sp macro="" textlink="">
      <xdr:nvSpPr>
        <xdr:cNvPr id="3547" name="Text Box 6">
          <a:extLst>
            <a:ext uri="{FF2B5EF4-FFF2-40B4-BE49-F238E27FC236}">
              <a16:creationId xmlns:a16="http://schemas.microsoft.com/office/drawing/2014/main" id="{C5AA59C8-AC5B-4E70-9ACB-A0E7EC9D55F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8" name="Text Box 4">
          <a:extLst>
            <a:ext uri="{FF2B5EF4-FFF2-40B4-BE49-F238E27FC236}">
              <a16:creationId xmlns:a16="http://schemas.microsoft.com/office/drawing/2014/main" id="{D189E698-1D74-402C-AEC1-7978B24F7E9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376</xdr:row>
      <xdr:rowOff>0</xdr:rowOff>
    </xdr:from>
    <xdr:ext cx="85725" cy="114300"/>
    <xdr:sp macro="" textlink="">
      <xdr:nvSpPr>
        <xdr:cNvPr id="3549" name="Text Box 6">
          <a:extLst>
            <a:ext uri="{FF2B5EF4-FFF2-40B4-BE49-F238E27FC236}">
              <a16:creationId xmlns:a16="http://schemas.microsoft.com/office/drawing/2014/main" id="{58A3AAF7-3458-45FF-8EC4-43AB4CE276D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0" name="Text Box 4">
          <a:extLst>
            <a:ext uri="{FF2B5EF4-FFF2-40B4-BE49-F238E27FC236}">
              <a16:creationId xmlns:a16="http://schemas.microsoft.com/office/drawing/2014/main" id="{3F16CD64-CAF0-4254-B210-94745A0B555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376</xdr:row>
      <xdr:rowOff>0</xdr:rowOff>
    </xdr:from>
    <xdr:ext cx="85725" cy="114300"/>
    <xdr:sp macro="" textlink="">
      <xdr:nvSpPr>
        <xdr:cNvPr id="3551" name="Text Box 6">
          <a:extLst>
            <a:ext uri="{FF2B5EF4-FFF2-40B4-BE49-F238E27FC236}">
              <a16:creationId xmlns:a16="http://schemas.microsoft.com/office/drawing/2014/main" id="{3718BFD5-CEF4-422E-9768-F2D21CDDE3E2}"/>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376</xdr:row>
      <xdr:rowOff>0</xdr:rowOff>
    </xdr:from>
    <xdr:ext cx="85725" cy="114300"/>
    <xdr:sp macro="" textlink="">
      <xdr:nvSpPr>
        <xdr:cNvPr id="3552" name="Text Box 6">
          <a:extLst>
            <a:ext uri="{FF2B5EF4-FFF2-40B4-BE49-F238E27FC236}">
              <a16:creationId xmlns:a16="http://schemas.microsoft.com/office/drawing/2014/main" id="{DA41BD19-C945-40FD-889B-169FB425897A}"/>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3" name="Text Box 4">
          <a:extLst>
            <a:ext uri="{FF2B5EF4-FFF2-40B4-BE49-F238E27FC236}">
              <a16:creationId xmlns:a16="http://schemas.microsoft.com/office/drawing/2014/main" id="{92CEC05B-8525-4D87-A7E2-17ACDD44B4B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554" name="Text Box 6">
          <a:extLst>
            <a:ext uri="{FF2B5EF4-FFF2-40B4-BE49-F238E27FC236}">
              <a16:creationId xmlns:a16="http://schemas.microsoft.com/office/drawing/2014/main" id="{744EF48D-B8CC-4DCA-A404-6601EF0ED68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5" name="Text Box 6">
          <a:extLst>
            <a:ext uri="{FF2B5EF4-FFF2-40B4-BE49-F238E27FC236}">
              <a16:creationId xmlns:a16="http://schemas.microsoft.com/office/drawing/2014/main" id="{8051DC71-1B72-4BC9-908F-FBD40179561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6" name="Text Box 4">
          <a:extLst>
            <a:ext uri="{FF2B5EF4-FFF2-40B4-BE49-F238E27FC236}">
              <a16:creationId xmlns:a16="http://schemas.microsoft.com/office/drawing/2014/main" id="{3A549D3A-705E-4891-B26A-05AC65E054B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557" name="Text Box 6">
          <a:extLst>
            <a:ext uri="{FF2B5EF4-FFF2-40B4-BE49-F238E27FC236}">
              <a16:creationId xmlns:a16="http://schemas.microsoft.com/office/drawing/2014/main" id="{6E343DA9-267D-44A7-B8A3-9AE50973D40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8" name="Text Box 4">
          <a:extLst>
            <a:ext uri="{FF2B5EF4-FFF2-40B4-BE49-F238E27FC236}">
              <a16:creationId xmlns:a16="http://schemas.microsoft.com/office/drawing/2014/main" id="{39B35E33-22C3-4C5C-B845-B54DB10B492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59" name="Text Box 6">
          <a:extLst>
            <a:ext uri="{FF2B5EF4-FFF2-40B4-BE49-F238E27FC236}">
              <a16:creationId xmlns:a16="http://schemas.microsoft.com/office/drawing/2014/main" id="{520CAEB3-F20E-443C-9777-4C3E672DC3C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0" name="Text Box 4">
          <a:extLst>
            <a:ext uri="{FF2B5EF4-FFF2-40B4-BE49-F238E27FC236}">
              <a16:creationId xmlns:a16="http://schemas.microsoft.com/office/drawing/2014/main" id="{6774F145-C6D8-44E6-A81D-492BC291798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561" name="Text Box 6">
          <a:extLst>
            <a:ext uri="{FF2B5EF4-FFF2-40B4-BE49-F238E27FC236}">
              <a16:creationId xmlns:a16="http://schemas.microsoft.com/office/drawing/2014/main" id="{103520FC-6EE5-4BC3-A106-19544BC33521}"/>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2" name="Text Box 4">
          <a:extLst>
            <a:ext uri="{FF2B5EF4-FFF2-40B4-BE49-F238E27FC236}">
              <a16:creationId xmlns:a16="http://schemas.microsoft.com/office/drawing/2014/main" id="{5BF4EAAD-DF84-421E-B458-547ED2718B79}"/>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563" name="Text Box 6">
          <a:extLst>
            <a:ext uri="{FF2B5EF4-FFF2-40B4-BE49-F238E27FC236}">
              <a16:creationId xmlns:a16="http://schemas.microsoft.com/office/drawing/2014/main" id="{587930E5-E5E8-4F12-BDD4-3BC72FA8AAD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4" name="Text Box 4">
          <a:extLst>
            <a:ext uri="{FF2B5EF4-FFF2-40B4-BE49-F238E27FC236}">
              <a16:creationId xmlns:a16="http://schemas.microsoft.com/office/drawing/2014/main" id="{5BE68DC6-1A98-41EC-89B4-CABF27782FFF}"/>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676274"/>
    <xdr:sp macro="" textlink="">
      <xdr:nvSpPr>
        <xdr:cNvPr id="3565" name="Text Box 6">
          <a:extLst>
            <a:ext uri="{FF2B5EF4-FFF2-40B4-BE49-F238E27FC236}">
              <a16:creationId xmlns:a16="http://schemas.microsoft.com/office/drawing/2014/main" id="{A972C24E-4B0C-4F87-8F08-1F0C55C81BD1}"/>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66" name="Text Box 4">
          <a:extLst>
            <a:ext uri="{FF2B5EF4-FFF2-40B4-BE49-F238E27FC236}">
              <a16:creationId xmlns:a16="http://schemas.microsoft.com/office/drawing/2014/main" id="{17F26A38-BC35-4FD8-8D84-6BC3FBB62627}"/>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7" name="Text Box 4">
          <a:extLst>
            <a:ext uri="{FF2B5EF4-FFF2-40B4-BE49-F238E27FC236}">
              <a16:creationId xmlns:a16="http://schemas.microsoft.com/office/drawing/2014/main" id="{D1A56CC2-D196-42AE-96A2-B53CA4DCCFD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52400"/>
    <xdr:sp macro="" textlink="">
      <xdr:nvSpPr>
        <xdr:cNvPr id="3568" name="Text Box 6">
          <a:extLst>
            <a:ext uri="{FF2B5EF4-FFF2-40B4-BE49-F238E27FC236}">
              <a16:creationId xmlns:a16="http://schemas.microsoft.com/office/drawing/2014/main" id="{A4B47714-ACB8-47D4-B081-033F0C2DEC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69" name="Text Box 6">
          <a:extLst>
            <a:ext uri="{FF2B5EF4-FFF2-40B4-BE49-F238E27FC236}">
              <a16:creationId xmlns:a16="http://schemas.microsoft.com/office/drawing/2014/main" id="{E1B330B7-A4D6-4DDB-BB57-769B576FAEC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0" name="Text Box 4">
          <a:extLst>
            <a:ext uri="{FF2B5EF4-FFF2-40B4-BE49-F238E27FC236}">
              <a16:creationId xmlns:a16="http://schemas.microsoft.com/office/drawing/2014/main" id="{37490DAA-54DC-4205-8DB5-B1AF3E187FA1}"/>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24218"/>
    <xdr:sp macro="" textlink="">
      <xdr:nvSpPr>
        <xdr:cNvPr id="3571" name="Text Box 6">
          <a:extLst>
            <a:ext uri="{FF2B5EF4-FFF2-40B4-BE49-F238E27FC236}">
              <a16:creationId xmlns:a16="http://schemas.microsoft.com/office/drawing/2014/main" id="{8C0C011C-5030-467E-A507-8AE9CDB43AC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2" name="Text Box 4">
          <a:extLst>
            <a:ext uri="{FF2B5EF4-FFF2-40B4-BE49-F238E27FC236}">
              <a16:creationId xmlns:a16="http://schemas.microsoft.com/office/drawing/2014/main" id="{3D360708-0BC2-4351-B93D-FDBF7D776D6A}"/>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3" name="Text Box 6">
          <a:extLst>
            <a:ext uri="{FF2B5EF4-FFF2-40B4-BE49-F238E27FC236}">
              <a16:creationId xmlns:a16="http://schemas.microsoft.com/office/drawing/2014/main" id="{9DCEE140-9F8D-4C6B-A44A-C927BEFE225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4" name="Text Box 4">
          <a:extLst>
            <a:ext uri="{FF2B5EF4-FFF2-40B4-BE49-F238E27FC236}">
              <a16:creationId xmlns:a16="http://schemas.microsoft.com/office/drawing/2014/main" id="{3CFCC691-B00F-423B-942F-B379479BD125}"/>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7957"/>
    <xdr:sp macro="" textlink="">
      <xdr:nvSpPr>
        <xdr:cNvPr id="3575" name="Text Box 6">
          <a:extLst>
            <a:ext uri="{FF2B5EF4-FFF2-40B4-BE49-F238E27FC236}">
              <a16:creationId xmlns:a16="http://schemas.microsoft.com/office/drawing/2014/main" id="{143B0F99-6E89-4E5B-AFA2-6906ADCE159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6" name="Text Box 4">
          <a:extLst>
            <a:ext uri="{FF2B5EF4-FFF2-40B4-BE49-F238E27FC236}">
              <a16:creationId xmlns:a16="http://schemas.microsoft.com/office/drawing/2014/main" id="{3ADD186F-2181-4446-864A-1CEFEFC79A1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7957"/>
    <xdr:sp macro="" textlink="">
      <xdr:nvSpPr>
        <xdr:cNvPr id="3577" name="Text Box 6">
          <a:extLst>
            <a:ext uri="{FF2B5EF4-FFF2-40B4-BE49-F238E27FC236}">
              <a16:creationId xmlns:a16="http://schemas.microsoft.com/office/drawing/2014/main" id="{FB3D3118-465F-4166-83E7-19E026D82F3B}"/>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8" name="Text Box 4">
          <a:extLst>
            <a:ext uri="{FF2B5EF4-FFF2-40B4-BE49-F238E27FC236}">
              <a16:creationId xmlns:a16="http://schemas.microsoft.com/office/drawing/2014/main" id="{27CE77A0-8F44-4973-A486-DC4DC9DCFBAA}"/>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7957"/>
    <xdr:sp macro="" textlink="">
      <xdr:nvSpPr>
        <xdr:cNvPr id="3579" name="Text Box 6">
          <a:extLst>
            <a:ext uri="{FF2B5EF4-FFF2-40B4-BE49-F238E27FC236}">
              <a16:creationId xmlns:a16="http://schemas.microsoft.com/office/drawing/2014/main" id="{A049B0FE-3764-436B-BCAF-2356818A0CF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0" name="Text Box 4">
          <a:extLst>
            <a:ext uri="{FF2B5EF4-FFF2-40B4-BE49-F238E27FC236}">
              <a16:creationId xmlns:a16="http://schemas.microsoft.com/office/drawing/2014/main" id="{F854E356-6D20-4A42-8C0A-67849B312A6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81" name="Text Box 6">
          <a:extLst>
            <a:ext uri="{FF2B5EF4-FFF2-40B4-BE49-F238E27FC236}">
              <a16:creationId xmlns:a16="http://schemas.microsoft.com/office/drawing/2014/main" id="{D4F782E3-2C99-4945-890C-DDA6B1F080C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2" name="Text Box 4">
          <a:extLst>
            <a:ext uri="{FF2B5EF4-FFF2-40B4-BE49-F238E27FC236}">
              <a16:creationId xmlns:a16="http://schemas.microsoft.com/office/drawing/2014/main" id="{EF30FDB8-CB27-4423-9519-1F59CDA9AE4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583" name="Text Box 6">
          <a:extLst>
            <a:ext uri="{FF2B5EF4-FFF2-40B4-BE49-F238E27FC236}">
              <a16:creationId xmlns:a16="http://schemas.microsoft.com/office/drawing/2014/main" id="{B9C49C3D-3A22-4A34-931A-FA72BB55977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4" name="Text Box 4">
          <a:extLst>
            <a:ext uri="{FF2B5EF4-FFF2-40B4-BE49-F238E27FC236}">
              <a16:creationId xmlns:a16="http://schemas.microsoft.com/office/drawing/2014/main" id="{89AE13DC-602F-4C81-9A89-CB6A01CF0D87}"/>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6348"/>
    <xdr:sp macro="" textlink="">
      <xdr:nvSpPr>
        <xdr:cNvPr id="3585" name="Text Box 6">
          <a:extLst>
            <a:ext uri="{FF2B5EF4-FFF2-40B4-BE49-F238E27FC236}">
              <a16:creationId xmlns:a16="http://schemas.microsoft.com/office/drawing/2014/main" id="{7E950C28-0CFA-4974-BCC2-4CA093A3B47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6" name="Text Box 6">
          <a:extLst>
            <a:ext uri="{FF2B5EF4-FFF2-40B4-BE49-F238E27FC236}">
              <a16:creationId xmlns:a16="http://schemas.microsoft.com/office/drawing/2014/main" id="{1584AF9B-F6EB-4F53-A834-44AB1ED9837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7" name="Text Box 4">
          <a:extLst>
            <a:ext uri="{FF2B5EF4-FFF2-40B4-BE49-F238E27FC236}">
              <a16:creationId xmlns:a16="http://schemas.microsoft.com/office/drawing/2014/main" id="{A4788C14-3AA5-4034-830E-65AE2764D45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6373"/>
    <xdr:sp macro="" textlink="">
      <xdr:nvSpPr>
        <xdr:cNvPr id="3588" name="Text Box 6">
          <a:extLst>
            <a:ext uri="{FF2B5EF4-FFF2-40B4-BE49-F238E27FC236}">
              <a16:creationId xmlns:a16="http://schemas.microsoft.com/office/drawing/2014/main" id="{A84F9A0B-A37C-46C1-84DC-18262F3066B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89" name="Text Box 4">
          <a:extLst>
            <a:ext uri="{FF2B5EF4-FFF2-40B4-BE49-F238E27FC236}">
              <a16:creationId xmlns:a16="http://schemas.microsoft.com/office/drawing/2014/main" id="{53A1023B-C509-43E0-A21D-4592BB80A6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0" name="Text Box 6">
          <a:extLst>
            <a:ext uri="{FF2B5EF4-FFF2-40B4-BE49-F238E27FC236}">
              <a16:creationId xmlns:a16="http://schemas.microsoft.com/office/drawing/2014/main" id="{329129CA-53A6-40F0-85D7-56A1B780CF7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1" name="Text Box 4">
          <a:extLst>
            <a:ext uri="{FF2B5EF4-FFF2-40B4-BE49-F238E27FC236}">
              <a16:creationId xmlns:a16="http://schemas.microsoft.com/office/drawing/2014/main" id="{D798763A-1371-4EA0-88DD-6D397E2DDC0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5153"/>
    <xdr:sp macro="" textlink="">
      <xdr:nvSpPr>
        <xdr:cNvPr id="3592" name="Text Box 6">
          <a:extLst>
            <a:ext uri="{FF2B5EF4-FFF2-40B4-BE49-F238E27FC236}">
              <a16:creationId xmlns:a16="http://schemas.microsoft.com/office/drawing/2014/main" id="{375C3BE4-B330-4239-89A8-44BBD59152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3" name="Text Box 4">
          <a:extLst>
            <a:ext uri="{FF2B5EF4-FFF2-40B4-BE49-F238E27FC236}">
              <a16:creationId xmlns:a16="http://schemas.microsoft.com/office/drawing/2014/main" id="{BC778A64-8BF3-4E34-A89B-0C31B708C37E}"/>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5153"/>
    <xdr:sp macro="" textlink="">
      <xdr:nvSpPr>
        <xdr:cNvPr id="3594" name="Text Box 6">
          <a:extLst>
            <a:ext uri="{FF2B5EF4-FFF2-40B4-BE49-F238E27FC236}">
              <a16:creationId xmlns:a16="http://schemas.microsoft.com/office/drawing/2014/main" id="{3E059B5B-E0F7-4289-8ECC-85E11B995B12}"/>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5" name="Text Box 4">
          <a:extLst>
            <a:ext uri="{FF2B5EF4-FFF2-40B4-BE49-F238E27FC236}">
              <a16:creationId xmlns:a16="http://schemas.microsoft.com/office/drawing/2014/main" id="{1A857D41-3782-4FB2-932C-DFFC51A2EA4D}"/>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675153"/>
    <xdr:sp macro="" textlink="">
      <xdr:nvSpPr>
        <xdr:cNvPr id="3596" name="Text Box 6">
          <a:extLst>
            <a:ext uri="{FF2B5EF4-FFF2-40B4-BE49-F238E27FC236}">
              <a16:creationId xmlns:a16="http://schemas.microsoft.com/office/drawing/2014/main" id="{BE88C05B-E4C5-45DD-B18C-899CB4C777C3}"/>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7" name="Text Box 4">
          <a:extLst>
            <a:ext uri="{FF2B5EF4-FFF2-40B4-BE49-F238E27FC236}">
              <a16:creationId xmlns:a16="http://schemas.microsoft.com/office/drawing/2014/main" id="{D9DD1468-3D59-4CF7-99E8-01ED3EC3635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52400"/>
    <xdr:sp macro="" textlink="">
      <xdr:nvSpPr>
        <xdr:cNvPr id="3598" name="Text Box 6">
          <a:extLst>
            <a:ext uri="{FF2B5EF4-FFF2-40B4-BE49-F238E27FC236}">
              <a16:creationId xmlns:a16="http://schemas.microsoft.com/office/drawing/2014/main" id="{439F0796-DFFA-4B76-92AD-E8BE9591344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361</xdr:row>
      <xdr:rowOff>428625</xdr:rowOff>
    </xdr:from>
    <xdr:ext cx="85725" cy="150329"/>
    <xdr:sp macro="" textlink="">
      <xdr:nvSpPr>
        <xdr:cNvPr id="3599" name="Text Box 4">
          <a:extLst>
            <a:ext uri="{FF2B5EF4-FFF2-40B4-BE49-F238E27FC236}">
              <a16:creationId xmlns:a16="http://schemas.microsoft.com/office/drawing/2014/main" id="{E45ED2A5-124A-4D3F-9234-079EBBCA76E9}"/>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0" name="Text Box 4">
          <a:extLst>
            <a:ext uri="{FF2B5EF4-FFF2-40B4-BE49-F238E27FC236}">
              <a16:creationId xmlns:a16="http://schemas.microsoft.com/office/drawing/2014/main" id="{BA79327B-B98F-4E9B-8923-94B09B055FC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601" name="Text Box 6">
          <a:extLst>
            <a:ext uri="{FF2B5EF4-FFF2-40B4-BE49-F238E27FC236}">
              <a16:creationId xmlns:a16="http://schemas.microsoft.com/office/drawing/2014/main" id="{FCFB016F-E2BB-49DE-A7EB-3C27042A2960}"/>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372</xdr:row>
      <xdr:rowOff>47625</xdr:rowOff>
    </xdr:from>
    <xdr:ext cx="85725" cy="819150"/>
    <xdr:sp macro="" textlink="">
      <xdr:nvSpPr>
        <xdr:cNvPr id="3602" name="Text Box 4">
          <a:extLst>
            <a:ext uri="{FF2B5EF4-FFF2-40B4-BE49-F238E27FC236}">
              <a16:creationId xmlns:a16="http://schemas.microsoft.com/office/drawing/2014/main" id="{EC09B92C-8F4F-44AF-9C9F-FC6EAD602CE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819150"/>
    <xdr:sp macro="" textlink="">
      <xdr:nvSpPr>
        <xdr:cNvPr id="3603" name="Text Box 6">
          <a:extLst>
            <a:ext uri="{FF2B5EF4-FFF2-40B4-BE49-F238E27FC236}">
              <a16:creationId xmlns:a16="http://schemas.microsoft.com/office/drawing/2014/main" id="{701946A9-F521-467E-B79F-CF3DCC92DFA4}"/>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4" name="Text Box 6">
          <a:extLst>
            <a:ext uri="{FF2B5EF4-FFF2-40B4-BE49-F238E27FC236}">
              <a16:creationId xmlns:a16="http://schemas.microsoft.com/office/drawing/2014/main" id="{3CA89A24-C9D7-4AF1-8540-7B5DE3260CE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5" name="Text Box 4">
          <a:extLst>
            <a:ext uri="{FF2B5EF4-FFF2-40B4-BE49-F238E27FC236}">
              <a16:creationId xmlns:a16="http://schemas.microsoft.com/office/drawing/2014/main" id="{D181EB6E-3D71-48BE-829F-637F788A5BF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019175"/>
    <xdr:sp macro="" textlink="">
      <xdr:nvSpPr>
        <xdr:cNvPr id="3606" name="Text Box 6">
          <a:extLst>
            <a:ext uri="{FF2B5EF4-FFF2-40B4-BE49-F238E27FC236}">
              <a16:creationId xmlns:a16="http://schemas.microsoft.com/office/drawing/2014/main" id="{EAF98F94-AF12-4B30-8817-60598157774E}"/>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7" name="Text Box 4">
          <a:extLst>
            <a:ext uri="{FF2B5EF4-FFF2-40B4-BE49-F238E27FC236}">
              <a16:creationId xmlns:a16="http://schemas.microsoft.com/office/drawing/2014/main" id="{11FAEC54-8F10-4703-85C6-EE8C62A51B1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08" name="Text Box 6">
          <a:extLst>
            <a:ext uri="{FF2B5EF4-FFF2-40B4-BE49-F238E27FC236}">
              <a16:creationId xmlns:a16="http://schemas.microsoft.com/office/drawing/2014/main" id="{5058D9DD-26DA-4039-B812-D2F7A3144B7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09" name="Text Box 4">
          <a:extLst>
            <a:ext uri="{FF2B5EF4-FFF2-40B4-BE49-F238E27FC236}">
              <a16:creationId xmlns:a16="http://schemas.microsoft.com/office/drawing/2014/main" id="{7A447A0A-5B50-4C0B-9E65-BA364E3977C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676274"/>
    <xdr:sp macro="" textlink="">
      <xdr:nvSpPr>
        <xdr:cNvPr id="3610" name="Text Box 6">
          <a:extLst>
            <a:ext uri="{FF2B5EF4-FFF2-40B4-BE49-F238E27FC236}">
              <a16:creationId xmlns:a16="http://schemas.microsoft.com/office/drawing/2014/main" id="{A371157E-EA29-4F13-9B4D-CE6AD99558B3}"/>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676274"/>
    <xdr:sp macro="" textlink="">
      <xdr:nvSpPr>
        <xdr:cNvPr id="3611" name="Text Box 4">
          <a:extLst>
            <a:ext uri="{FF2B5EF4-FFF2-40B4-BE49-F238E27FC236}">
              <a16:creationId xmlns:a16="http://schemas.microsoft.com/office/drawing/2014/main" id="{F06DAF5B-838E-4DE0-AA97-F8FB63315B7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372</xdr:row>
      <xdr:rowOff>0</xdr:rowOff>
    </xdr:from>
    <xdr:ext cx="85725" cy="676274"/>
    <xdr:sp macro="" textlink="">
      <xdr:nvSpPr>
        <xdr:cNvPr id="3612" name="Text Box 6">
          <a:extLst>
            <a:ext uri="{FF2B5EF4-FFF2-40B4-BE49-F238E27FC236}">
              <a16:creationId xmlns:a16="http://schemas.microsoft.com/office/drawing/2014/main" id="{5748B3D2-D1E2-420F-A16B-5571288333E0}"/>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3" name="Text Box 4">
          <a:extLst>
            <a:ext uri="{FF2B5EF4-FFF2-40B4-BE49-F238E27FC236}">
              <a16:creationId xmlns:a16="http://schemas.microsoft.com/office/drawing/2014/main" id="{73D740C8-082E-41ED-9C2D-C0319C3124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3614" name="Text Box 6">
          <a:extLst>
            <a:ext uri="{FF2B5EF4-FFF2-40B4-BE49-F238E27FC236}">
              <a16:creationId xmlns:a16="http://schemas.microsoft.com/office/drawing/2014/main" id="{9AB39501-709D-45A2-8A1E-C1C8A5966F09}"/>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377</xdr:row>
      <xdr:rowOff>47625</xdr:rowOff>
    </xdr:from>
    <xdr:ext cx="85725" cy="819150"/>
    <xdr:sp macro="" textlink="">
      <xdr:nvSpPr>
        <xdr:cNvPr id="3615" name="Text Box 4">
          <a:extLst>
            <a:ext uri="{FF2B5EF4-FFF2-40B4-BE49-F238E27FC236}">
              <a16:creationId xmlns:a16="http://schemas.microsoft.com/office/drawing/2014/main" id="{A307D97D-1FC5-451A-80F1-48464ABDF60A}"/>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819150"/>
    <xdr:sp macro="" textlink="">
      <xdr:nvSpPr>
        <xdr:cNvPr id="3616" name="Text Box 6">
          <a:extLst>
            <a:ext uri="{FF2B5EF4-FFF2-40B4-BE49-F238E27FC236}">
              <a16:creationId xmlns:a16="http://schemas.microsoft.com/office/drawing/2014/main" id="{75360E3D-9D4E-4332-B0A1-AF7D20C26F42}"/>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17" name="Text Box 6">
          <a:extLst>
            <a:ext uri="{FF2B5EF4-FFF2-40B4-BE49-F238E27FC236}">
              <a16:creationId xmlns:a16="http://schemas.microsoft.com/office/drawing/2014/main" id="{1A759374-F646-47B2-A51B-69BACD0824E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8" name="Text Box 4">
          <a:extLst>
            <a:ext uri="{FF2B5EF4-FFF2-40B4-BE49-F238E27FC236}">
              <a16:creationId xmlns:a16="http://schemas.microsoft.com/office/drawing/2014/main" id="{65237DD7-9B9F-4595-85A7-0D93D2A457F8}"/>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019175"/>
    <xdr:sp macro="" textlink="">
      <xdr:nvSpPr>
        <xdr:cNvPr id="3619" name="Text Box 6">
          <a:extLst>
            <a:ext uri="{FF2B5EF4-FFF2-40B4-BE49-F238E27FC236}">
              <a16:creationId xmlns:a16="http://schemas.microsoft.com/office/drawing/2014/main" id="{0DD5B00A-7797-4E14-B3DB-EFB6AB02396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0" name="Text Box 4">
          <a:extLst>
            <a:ext uri="{FF2B5EF4-FFF2-40B4-BE49-F238E27FC236}">
              <a16:creationId xmlns:a16="http://schemas.microsoft.com/office/drawing/2014/main" id="{53FE4542-E85C-437F-BCE2-96BF0EDFE01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1" name="Text Box 6">
          <a:extLst>
            <a:ext uri="{FF2B5EF4-FFF2-40B4-BE49-F238E27FC236}">
              <a16:creationId xmlns:a16="http://schemas.microsoft.com/office/drawing/2014/main" id="{EDA81C06-2326-4EEB-ADE4-4BA3E5A5DECA}"/>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2" name="Text Box 4">
          <a:extLst>
            <a:ext uri="{FF2B5EF4-FFF2-40B4-BE49-F238E27FC236}">
              <a16:creationId xmlns:a16="http://schemas.microsoft.com/office/drawing/2014/main" id="{917F662A-F332-41F6-A58F-6AA3B86A2A3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676274"/>
    <xdr:sp macro="" textlink="">
      <xdr:nvSpPr>
        <xdr:cNvPr id="3623" name="Text Box 6">
          <a:extLst>
            <a:ext uri="{FF2B5EF4-FFF2-40B4-BE49-F238E27FC236}">
              <a16:creationId xmlns:a16="http://schemas.microsoft.com/office/drawing/2014/main" id="{E5B53644-CCF7-4E6E-939C-8F0DC6984C7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676274"/>
    <xdr:sp macro="" textlink="">
      <xdr:nvSpPr>
        <xdr:cNvPr id="3624" name="Text Box 4">
          <a:extLst>
            <a:ext uri="{FF2B5EF4-FFF2-40B4-BE49-F238E27FC236}">
              <a16:creationId xmlns:a16="http://schemas.microsoft.com/office/drawing/2014/main" id="{F278EB77-E97E-4154-B01C-01F8D19FB08F}"/>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377</xdr:row>
      <xdr:rowOff>0</xdr:rowOff>
    </xdr:from>
    <xdr:ext cx="85725" cy="676274"/>
    <xdr:sp macro="" textlink="">
      <xdr:nvSpPr>
        <xdr:cNvPr id="3625" name="Text Box 6">
          <a:extLst>
            <a:ext uri="{FF2B5EF4-FFF2-40B4-BE49-F238E27FC236}">
              <a16:creationId xmlns:a16="http://schemas.microsoft.com/office/drawing/2014/main" id="{C5DACF1C-6457-4E24-AF39-08CF0CD43A6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378</xdr:row>
      <xdr:rowOff>85725</xdr:rowOff>
    </xdr:from>
    <xdr:ext cx="85725" cy="676274"/>
    <xdr:sp macro="" textlink="">
      <xdr:nvSpPr>
        <xdr:cNvPr id="3626" name="Text Box 6">
          <a:extLst>
            <a:ext uri="{FF2B5EF4-FFF2-40B4-BE49-F238E27FC236}">
              <a16:creationId xmlns:a16="http://schemas.microsoft.com/office/drawing/2014/main" id="{AEFF716B-FBB6-4038-8AB0-5240EF8D9FF4}"/>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7" name="Text Box 4">
          <a:extLst>
            <a:ext uri="{FF2B5EF4-FFF2-40B4-BE49-F238E27FC236}">
              <a16:creationId xmlns:a16="http://schemas.microsoft.com/office/drawing/2014/main" id="{DD3E4C72-7265-4A84-9970-B7B8FE4B6882}"/>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323</xdr:row>
      <xdr:rowOff>428625</xdr:rowOff>
    </xdr:from>
    <xdr:ext cx="85725" cy="156322"/>
    <xdr:sp macro="" textlink="">
      <xdr:nvSpPr>
        <xdr:cNvPr id="3628" name="Text Box 4">
          <a:extLst>
            <a:ext uri="{FF2B5EF4-FFF2-40B4-BE49-F238E27FC236}">
              <a16:creationId xmlns:a16="http://schemas.microsoft.com/office/drawing/2014/main" id="{546B5A5B-A9C1-491F-9D4E-692877A7DB1F}"/>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3629" name="Text Box 4">
          <a:extLst>
            <a:ext uri="{FF2B5EF4-FFF2-40B4-BE49-F238E27FC236}">
              <a16:creationId xmlns:a16="http://schemas.microsoft.com/office/drawing/2014/main" id="{A10694DA-F856-4D9C-827C-D4D90F5F0C85}"/>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0" name="Text Box 4">
          <a:extLst>
            <a:ext uri="{FF2B5EF4-FFF2-40B4-BE49-F238E27FC236}">
              <a16:creationId xmlns:a16="http://schemas.microsoft.com/office/drawing/2014/main" id="{304D396A-66B6-4CB6-9600-00F99DF12CA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31" name="Text Box 6">
          <a:extLst>
            <a:ext uri="{FF2B5EF4-FFF2-40B4-BE49-F238E27FC236}">
              <a16:creationId xmlns:a16="http://schemas.microsoft.com/office/drawing/2014/main" id="{942976AB-5263-40FF-AC54-A2282CD898C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2" name="Text Box 4">
          <a:extLst>
            <a:ext uri="{FF2B5EF4-FFF2-40B4-BE49-F238E27FC236}">
              <a16:creationId xmlns:a16="http://schemas.microsoft.com/office/drawing/2014/main" id="{F2677886-4D79-411C-ADF3-34D1CC16D9A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3" name="Text Box 6">
          <a:extLst>
            <a:ext uri="{FF2B5EF4-FFF2-40B4-BE49-F238E27FC236}">
              <a16:creationId xmlns:a16="http://schemas.microsoft.com/office/drawing/2014/main" id="{DFB62F13-7EE7-45E1-95D7-6DC3F6593A0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4" name="Text Box 4">
          <a:extLst>
            <a:ext uri="{FF2B5EF4-FFF2-40B4-BE49-F238E27FC236}">
              <a16:creationId xmlns:a16="http://schemas.microsoft.com/office/drawing/2014/main" id="{176ED8B2-5F76-402D-9F3E-E0FB683986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5" name="Text Box 6">
          <a:extLst>
            <a:ext uri="{FF2B5EF4-FFF2-40B4-BE49-F238E27FC236}">
              <a16:creationId xmlns:a16="http://schemas.microsoft.com/office/drawing/2014/main" id="{B85A446D-D1CD-47F2-9D81-14F5B4D4AA31}"/>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6" name="Text Box 4">
          <a:extLst>
            <a:ext uri="{FF2B5EF4-FFF2-40B4-BE49-F238E27FC236}">
              <a16:creationId xmlns:a16="http://schemas.microsoft.com/office/drawing/2014/main" id="{D7F5A8CA-9E5F-4A40-A69C-C07F476E756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37" name="Text Box 6">
          <a:extLst>
            <a:ext uri="{FF2B5EF4-FFF2-40B4-BE49-F238E27FC236}">
              <a16:creationId xmlns:a16="http://schemas.microsoft.com/office/drawing/2014/main" id="{BDC31CDC-61C5-4480-A33F-CCEB8D36CE10}"/>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8" name="Text Box 4">
          <a:extLst>
            <a:ext uri="{FF2B5EF4-FFF2-40B4-BE49-F238E27FC236}">
              <a16:creationId xmlns:a16="http://schemas.microsoft.com/office/drawing/2014/main" id="{354075AA-6767-4502-B880-89FD8C3B2B76}"/>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39" name="Text Box 6">
          <a:extLst>
            <a:ext uri="{FF2B5EF4-FFF2-40B4-BE49-F238E27FC236}">
              <a16:creationId xmlns:a16="http://schemas.microsoft.com/office/drawing/2014/main" id="{AD20C82A-EEEE-42BB-96E1-7A793722BD70}"/>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0" name="Text Box 4">
          <a:extLst>
            <a:ext uri="{FF2B5EF4-FFF2-40B4-BE49-F238E27FC236}">
              <a16:creationId xmlns:a16="http://schemas.microsoft.com/office/drawing/2014/main" id="{11EA41FB-A035-43A5-B5CB-A9BE0A57E50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41" name="Text Box 6">
          <a:extLst>
            <a:ext uri="{FF2B5EF4-FFF2-40B4-BE49-F238E27FC236}">
              <a16:creationId xmlns:a16="http://schemas.microsoft.com/office/drawing/2014/main" id="{CBEA8D81-89D9-4203-9E2B-333DA1A2A9E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2" name="Text Box 4">
          <a:extLst>
            <a:ext uri="{FF2B5EF4-FFF2-40B4-BE49-F238E27FC236}">
              <a16:creationId xmlns:a16="http://schemas.microsoft.com/office/drawing/2014/main" id="{734A213D-6D8D-4F23-9A9A-07F0E522D3A5}"/>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643" name="Text Box 6">
          <a:extLst>
            <a:ext uri="{FF2B5EF4-FFF2-40B4-BE49-F238E27FC236}">
              <a16:creationId xmlns:a16="http://schemas.microsoft.com/office/drawing/2014/main" id="{06580553-1FC5-4E18-8A8B-18624E91887C}"/>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644" name="Text Box 6">
          <a:extLst>
            <a:ext uri="{FF2B5EF4-FFF2-40B4-BE49-F238E27FC236}">
              <a16:creationId xmlns:a16="http://schemas.microsoft.com/office/drawing/2014/main" id="{4204E0F7-BEA5-4321-B222-D63AA03F8728}"/>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5" name="Text Box 4">
          <a:extLst>
            <a:ext uri="{FF2B5EF4-FFF2-40B4-BE49-F238E27FC236}">
              <a16:creationId xmlns:a16="http://schemas.microsoft.com/office/drawing/2014/main" id="{35E53548-F43A-4C7C-AF07-4F778B8B0A3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6348"/>
    <xdr:sp macro="" textlink="">
      <xdr:nvSpPr>
        <xdr:cNvPr id="3646" name="Text Box 6">
          <a:extLst>
            <a:ext uri="{FF2B5EF4-FFF2-40B4-BE49-F238E27FC236}">
              <a16:creationId xmlns:a16="http://schemas.microsoft.com/office/drawing/2014/main" id="{F7E10A5F-9E52-4B58-A48C-F241BF227061}"/>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47" name="Text Box 6">
          <a:extLst>
            <a:ext uri="{FF2B5EF4-FFF2-40B4-BE49-F238E27FC236}">
              <a16:creationId xmlns:a16="http://schemas.microsoft.com/office/drawing/2014/main" id="{47C276E2-C002-4DB8-91B3-2B1DEE5F5DA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8" name="Text Box 4">
          <a:extLst>
            <a:ext uri="{FF2B5EF4-FFF2-40B4-BE49-F238E27FC236}">
              <a16:creationId xmlns:a16="http://schemas.microsoft.com/office/drawing/2014/main" id="{1A7CF49B-7973-45F9-8E29-4E34B4762D73}"/>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6373"/>
    <xdr:sp macro="" textlink="">
      <xdr:nvSpPr>
        <xdr:cNvPr id="3649" name="Text Box 6">
          <a:extLst>
            <a:ext uri="{FF2B5EF4-FFF2-40B4-BE49-F238E27FC236}">
              <a16:creationId xmlns:a16="http://schemas.microsoft.com/office/drawing/2014/main" id="{5E72F952-CD2A-48F9-A67C-58E69EF047DA}"/>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0" name="Text Box 4">
          <a:extLst>
            <a:ext uri="{FF2B5EF4-FFF2-40B4-BE49-F238E27FC236}">
              <a16:creationId xmlns:a16="http://schemas.microsoft.com/office/drawing/2014/main" id="{53301D48-0AE5-4126-8AB1-24A5CEE81592}"/>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1" name="Text Box 6">
          <a:extLst>
            <a:ext uri="{FF2B5EF4-FFF2-40B4-BE49-F238E27FC236}">
              <a16:creationId xmlns:a16="http://schemas.microsoft.com/office/drawing/2014/main" id="{AECB74BE-B008-49F5-9E58-B2FB396EE44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2" name="Text Box 4">
          <a:extLst>
            <a:ext uri="{FF2B5EF4-FFF2-40B4-BE49-F238E27FC236}">
              <a16:creationId xmlns:a16="http://schemas.microsoft.com/office/drawing/2014/main" id="{926624A9-DEFA-416F-A3DB-FA0348CC3F9B}"/>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5153"/>
    <xdr:sp macro="" textlink="">
      <xdr:nvSpPr>
        <xdr:cNvPr id="3653" name="Text Box 6">
          <a:extLst>
            <a:ext uri="{FF2B5EF4-FFF2-40B4-BE49-F238E27FC236}">
              <a16:creationId xmlns:a16="http://schemas.microsoft.com/office/drawing/2014/main" id="{B8023F3D-4953-4D85-8EF8-DF4CA5BBDFAC}"/>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4" name="Text Box 4">
          <a:extLst>
            <a:ext uri="{FF2B5EF4-FFF2-40B4-BE49-F238E27FC236}">
              <a16:creationId xmlns:a16="http://schemas.microsoft.com/office/drawing/2014/main" id="{7AEA65AF-973E-46CC-9D44-F53AA59B934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5153"/>
    <xdr:sp macro="" textlink="">
      <xdr:nvSpPr>
        <xdr:cNvPr id="3655" name="Text Box 6">
          <a:extLst>
            <a:ext uri="{FF2B5EF4-FFF2-40B4-BE49-F238E27FC236}">
              <a16:creationId xmlns:a16="http://schemas.microsoft.com/office/drawing/2014/main" id="{4C1A71E9-53FC-461E-8A0A-3B9ACB0B771B}"/>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6" name="Text Box 4">
          <a:extLst>
            <a:ext uri="{FF2B5EF4-FFF2-40B4-BE49-F238E27FC236}">
              <a16:creationId xmlns:a16="http://schemas.microsoft.com/office/drawing/2014/main" id="{C6BA62C7-BC02-48B2-83FF-61F2B5719DE5}"/>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5153"/>
    <xdr:sp macro="" textlink="">
      <xdr:nvSpPr>
        <xdr:cNvPr id="3657" name="Text Box 6">
          <a:extLst>
            <a:ext uri="{FF2B5EF4-FFF2-40B4-BE49-F238E27FC236}">
              <a16:creationId xmlns:a16="http://schemas.microsoft.com/office/drawing/2014/main" id="{899F9747-47F5-4567-8F62-491C8574941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658" name="Text Box 4">
          <a:extLst>
            <a:ext uri="{FF2B5EF4-FFF2-40B4-BE49-F238E27FC236}">
              <a16:creationId xmlns:a16="http://schemas.microsoft.com/office/drawing/2014/main" id="{C8933845-DEBA-4A26-84DE-E0C1C303B825}"/>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59" name="Text Box 4">
          <a:extLst>
            <a:ext uri="{FF2B5EF4-FFF2-40B4-BE49-F238E27FC236}">
              <a16:creationId xmlns:a16="http://schemas.microsoft.com/office/drawing/2014/main" id="{1EDF3490-A766-4BFB-B476-C5E40FF7611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660" name="Text Box 6">
          <a:extLst>
            <a:ext uri="{FF2B5EF4-FFF2-40B4-BE49-F238E27FC236}">
              <a16:creationId xmlns:a16="http://schemas.microsoft.com/office/drawing/2014/main" id="{A780C6E2-A034-4C15-9510-6DA17AF6D137}"/>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1" name="Text Box 6">
          <a:extLst>
            <a:ext uri="{FF2B5EF4-FFF2-40B4-BE49-F238E27FC236}">
              <a16:creationId xmlns:a16="http://schemas.microsoft.com/office/drawing/2014/main" id="{C373C1D7-7C54-4ADF-9017-81C616E10BD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2" name="Text Box 4">
          <a:extLst>
            <a:ext uri="{FF2B5EF4-FFF2-40B4-BE49-F238E27FC236}">
              <a16:creationId xmlns:a16="http://schemas.microsoft.com/office/drawing/2014/main" id="{6DBA7959-C2D0-43C3-9855-9617933B5C6A}"/>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1416"/>
    <xdr:sp macro="" textlink="">
      <xdr:nvSpPr>
        <xdr:cNvPr id="3663" name="Text Box 6">
          <a:extLst>
            <a:ext uri="{FF2B5EF4-FFF2-40B4-BE49-F238E27FC236}">
              <a16:creationId xmlns:a16="http://schemas.microsoft.com/office/drawing/2014/main" id="{67F6D52A-9925-4730-A7AB-9ABE8D8C3462}"/>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4" name="Text Box 4">
          <a:extLst>
            <a:ext uri="{FF2B5EF4-FFF2-40B4-BE49-F238E27FC236}">
              <a16:creationId xmlns:a16="http://schemas.microsoft.com/office/drawing/2014/main" id="{2CB3C8F4-D4D0-42D0-B56E-86BB1B7AB26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5" name="Text Box 6">
          <a:extLst>
            <a:ext uri="{FF2B5EF4-FFF2-40B4-BE49-F238E27FC236}">
              <a16:creationId xmlns:a16="http://schemas.microsoft.com/office/drawing/2014/main" id="{FD04919C-B694-48CA-933D-1965AF698D9D}"/>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6" name="Text Box 4">
          <a:extLst>
            <a:ext uri="{FF2B5EF4-FFF2-40B4-BE49-F238E27FC236}">
              <a16:creationId xmlns:a16="http://schemas.microsoft.com/office/drawing/2014/main" id="{77A3B2D1-B529-4D6C-BCA5-110256B2CBF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836"/>
    <xdr:sp macro="" textlink="">
      <xdr:nvSpPr>
        <xdr:cNvPr id="3667" name="Text Box 6">
          <a:extLst>
            <a:ext uri="{FF2B5EF4-FFF2-40B4-BE49-F238E27FC236}">
              <a16:creationId xmlns:a16="http://schemas.microsoft.com/office/drawing/2014/main" id="{A8EEDFDB-F4C5-4B1E-A61A-B9957918BE70}"/>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8" name="Text Box 4">
          <a:extLst>
            <a:ext uri="{FF2B5EF4-FFF2-40B4-BE49-F238E27FC236}">
              <a16:creationId xmlns:a16="http://schemas.microsoft.com/office/drawing/2014/main" id="{60D0D1CA-DAC3-482D-84F8-5A6E994B0F4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836"/>
    <xdr:sp macro="" textlink="">
      <xdr:nvSpPr>
        <xdr:cNvPr id="3669" name="Text Box 6">
          <a:extLst>
            <a:ext uri="{FF2B5EF4-FFF2-40B4-BE49-F238E27FC236}">
              <a16:creationId xmlns:a16="http://schemas.microsoft.com/office/drawing/2014/main" id="{1FC7B786-9964-4B88-B908-98FBC5E8DF50}"/>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0" name="Text Box 4">
          <a:extLst>
            <a:ext uri="{FF2B5EF4-FFF2-40B4-BE49-F238E27FC236}">
              <a16:creationId xmlns:a16="http://schemas.microsoft.com/office/drawing/2014/main" id="{3779F0D6-44C7-4CF9-ABFD-540462264085}"/>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6836"/>
    <xdr:sp macro="" textlink="">
      <xdr:nvSpPr>
        <xdr:cNvPr id="3671" name="Text Box 6">
          <a:extLst>
            <a:ext uri="{FF2B5EF4-FFF2-40B4-BE49-F238E27FC236}">
              <a16:creationId xmlns:a16="http://schemas.microsoft.com/office/drawing/2014/main" id="{B8500A52-A524-49D3-B799-C090E5BBF309}"/>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2" name="Text Box 4">
          <a:extLst>
            <a:ext uri="{FF2B5EF4-FFF2-40B4-BE49-F238E27FC236}">
              <a16:creationId xmlns:a16="http://schemas.microsoft.com/office/drawing/2014/main" id="{C4DA9B2F-FE32-4FA6-9FFB-0A7B780F800E}"/>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73" name="Text Box 6">
          <a:extLst>
            <a:ext uri="{FF2B5EF4-FFF2-40B4-BE49-F238E27FC236}">
              <a16:creationId xmlns:a16="http://schemas.microsoft.com/office/drawing/2014/main" id="{059574F5-1EC4-4CA8-B353-0806D29B0B7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4" name="Text Box 4">
          <a:extLst>
            <a:ext uri="{FF2B5EF4-FFF2-40B4-BE49-F238E27FC236}">
              <a16:creationId xmlns:a16="http://schemas.microsoft.com/office/drawing/2014/main" id="{CE2C7008-F690-4EDF-886A-C4CA69D8A7F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675" name="Text Box 6">
          <a:extLst>
            <a:ext uri="{FF2B5EF4-FFF2-40B4-BE49-F238E27FC236}">
              <a16:creationId xmlns:a16="http://schemas.microsoft.com/office/drawing/2014/main" id="{62ADDB9E-50C9-4B1C-8740-709AFB37395C}"/>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6" name="Text Box 4">
          <a:extLst>
            <a:ext uri="{FF2B5EF4-FFF2-40B4-BE49-F238E27FC236}">
              <a16:creationId xmlns:a16="http://schemas.microsoft.com/office/drawing/2014/main" id="{1E612F60-F2D5-4BF7-8FC6-F5E938453184}"/>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677" name="Text Box 6">
          <a:extLst>
            <a:ext uri="{FF2B5EF4-FFF2-40B4-BE49-F238E27FC236}">
              <a16:creationId xmlns:a16="http://schemas.microsoft.com/office/drawing/2014/main" id="{4609F6C4-1E72-4F16-9969-B6C5F556473A}"/>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78" name="Text Box 6">
          <a:extLst>
            <a:ext uri="{FF2B5EF4-FFF2-40B4-BE49-F238E27FC236}">
              <a16:creationId xmlns:a16="http://schemas.microsoft.com/office/drawing/2014/main" id="{218E1C07-4857-4BBF-91BB-C503F7F80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79" name="Text Box 4">
          <a:extLst>
            <a:ext uri="{FF2B5EF4-FFF2-40B4-BE49-F238E27FC236}">
              <a16:creationId xmlns:a16="http://schemas.microsoft.com/office/drawing/2014/main" id="{F95F496A-593C-4C37-BC8C-1F0137C51C0B}"/>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680" name="Text Box 6">
          <a:extLst>
            <a:ext uri="{FF2B5EF4-FFF2-40B4-BE49-F238E27FC236}">
              <a16:creationId xmlns:a16="http://schemas.microsoft.com/office/drawing/2014/main" id="{89D3DAF7-B0A1-4DEE-8F0D-3674B9A6F3E0}"/>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1" name="Text Box 4">
          <a:extLst>
            <a:ext uri="{FF2B5EF4-FFF2-40B4-BE49-F238E27FC236}">
              <a16:creationId xmlns:a16="http://schemas.microsoft.com/office/drawing/2014/main" id="{655E9D98-765C-4AA7-9F11-129B741058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2" name="Text Box 6">
          <a:extLst>
            <a:ext uri="{FF2B5EF4-FFF2-40B4-BE49-F238E27FC236}">
              <a16:creationId xmlns:a16="http://schemas.microsoft.com/office/drawing/2014/main" id="{9674A989-7653-413C-AD87-B0325D6B716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3" name="Text Box 4">
          <a:extLst>
            <a:ext uri="{FF2B5EF4-FFF2-40B4-BE49-F238E27FC236}">
              <a16:creationId xmlns:a16="http://schemas.microsoft.com/office/drawing/2014/main" id="{1C777C28-9DFD-4FCF-90A7-9CAB5E896ECD}"/>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684" name="Text Box 6">
          <a:extLst>
            <a:ext uri="{FF2B5EF4-FFF2-40B4-BE49-F238E27FC236}">
              <a16:creationId xmlns:a16="http://schemas.microsoft.com/office/drawing/2014/main" id="{5F773252-ED6D-4B7E-B7F4-3E4C62425E1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5" name="Text Box 4">
          <a:extLst>
            <a:ext uri="{FF2B5EF4-FFF2-40B4-BE49-F238E27FC236}">
              <a16:creationId xmlns:a16="http://schemas.microsoft.com/office/drawing/2014/main" id="{86C81152-735A-469A-A98C-0358FC8EA1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686" name="Text Box 6">
          <a:extLst>
            <a:ext uri="{FF2B5EF4-FFF2-40B4-BE49-F238E27FC236}">
              <a16:creationId xmlns:a16="http://schemas.microsoft.com/office/drawing/2014/main" id="{EE98DB33-C4BB-4A6B-AEAB-E4EA22E8735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7" name="Text Box 4">
          <a:extLst>
            <a:ext uri="{FF2B5EF4-FFF2-40B4-BE49-F238E27FC236}">
              <a16:creationId xmlns:a16="http://schemas.microsoft.com/office/drawing/2014/main" id="{230337BC-8F15-45F1-8AB6-48EC02CDF73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688" name="Text Box 6">
          <a:extLst>
            <a:ext uri="{FF2B5EF4-FFF2-40B4-BE49-F238E27FC236}">
              <a16:creationId xmlns:a16="http://schemas.microsoft.com/office/drawing/2014/main" id="{88330329-7AB1-403D-BF62-702BD01070D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89" name="Text Box 4">
          <a:extLst>
            <a:ext uri="{FF2B5EF4-FFF2-40B4-BE49-F238E27FC236}">
              <a16:creationId xmlns:a16="http://schemas.microsoft.com/office/drawing/2014/main" id="{4C80F3BB-93A8-4B4D-83C0-83829B9DCB3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690" name="Text Box 6">
          <a:extLst>
            <a:ext uri="{FF2B5EF4-FFF2-40B4-BE49-F238E27FC236}">
              <a16:creationId xmlns:a16="http://schemas.microsoft.com/office/drawing/2014/main" id="{4E341A36-45E5-40F2-A310-4BA1678E6ED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1" name="Text Box 4">
          <a:extLst>
            <a:ext uri="{FF2B5EF4-FFF2-40B4-BE49-F238E27FC236}">
              <a16:creationId xmlns:a16="http://schemas.microsoft.com/office/drawing/2014/main" id="{88260744-3E0B-4049-AE85-29D30AADFB7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692" name="Text Box 6">
          <a:extLst>
            <a:ext uri="{FF2B5EF4-FFF2-40B4-BE49-F238E27FC236}">
              <a16:creationId xmlns:a16="http://schemas.microsoft.com/office/drawing/2014/main" id="{EB334082-5F8B-4384-B9BD-37F13A8288C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3" name="Text Box 4">
          <a:extLst>
            <a:ext uri="{FF2B5EF4-FFF2-40B4-BE49-F238E27FC236}">
              <a16:creationId xmlns:a16="http://schemas.microsoft.com/office/drawing/2014/main" id="{140EE412-B243-4608-91A7-B929624709D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4" name="Text Box 6">
          <a:extLst>
            <a:ext uri="{FF2B5EF4-FFF2-40B4-BE49-F238E27FC236}">
              <a16:creationId xmlns:a16="http://schemas.microsoft.com/office/drawing/2014/main" id="{57F70B46-0469-436F-A117-DC0E15A3D0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5" name="Text Box 4">
          <a:extLst>
            <a:ext uri="{FF2B5EF4-FFF2-40B4-BE49-F238E27FC236}">
              <a16:creationId xmlns:a16="http://schemas.microsoft.com/office/drawing/2014/main" id="{1D058036-481F-43E3-8D6E-E1D65689D74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6" name="Text Box 6">
          <a:extLst>
            <a:ext uri="{FF2B5EF4-FFF2-40B4-BE49-F238E27FC236}">
              <a16:creationId xmlns:a16="http://schemas.microsoft.com/office/drawing/2014/main" id="{9B0F0B64-5C8A-4348-BAFA-6D76FD20F6FD}"/>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7" name="Text Box 4">
          <a:extLst>
            <a:ext uri="{FF2B5EF4-FFF2-40B4-BE49-F238E27FC236}">
              <a16:creationId xmlns:a16="http://schemas.microsoft.com/office/drawing/2014/main" id="{63BD8BD2-DE34-4AB4-ABC7-61A37632349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698" name="Text Box 6">
          <a:extLst>
            <a:ext uri="{FF2B5EF4-FFF2-40B4-BE49-F238E27FC236}">
              <a16:creationId xmlns:a16="http://schemas.microsoft.com/office/drawing/2014/main" id="{3CC155DA-C5AC-4251-AFFC-1913B626A89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699" name="Text Box 4">
          <a:extLst>
            <a:ext uri="{FF2B5EF4-FFF2-40B4-BE49-F238E27FC236}">
              <a16:creationId xmlns:a16="http://schemas.microsoft.com/office/drawing/2014/main" id="{5B53EE68-2ED2-4ED5-8FD1-6B394394CC5E}"/>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318</xdr:row>
      <xdr:rowOff>0</xdr:rowOff>
    </xdr:from>
    <xdr:ext cx="85725" cy="114300"/>
    <xdr:sp macro="" textlink="">
      <xdr:nvSpPr>
        <xdr:cNvPr id="3700" name="Text Box 6">
          <a:extLst>
            <a:ext uri="{FF2B5EF4-FFF2-40B4-BE49-F238E27FC236}">
              <a16:creationId xmlns:a16="http://schemas.microsoft.com/office/drawing/2014/main" id="{DB05941C-37AE-43AD-BFC2-0B831CFBBF28}"/>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1" name="Text Box 4">
          <a:extLst>
            <a:ext uri="{FF2B5EF4-FFF2-40B4-BE49-F238E27FC236}">
              <a16:creationId xmlns:a16="http://schemas.microsoft.com/office/drawing/2014/main" id="{DDD286EE-77A7-40ED-9F4C-A7E9B24CD08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318</xdr:row>
      <xdr:rowOff>0</xdr:rowOff>
    </xdr:from>
    <xdr:ext cx="85725" cy="114300"/>
    <xdr:sp macro="" textlink="">
      <xdr:nvSpPr>
        <xdr:cNvPr id="3702" name="Text Box 6">
          <a:extLst>
            <a:ext uri="{FF2B5EF4-FFF2-40B4-BE49-F238E27FC236}">
              <a16:creationId xmlns:a16="http://schemas.microsoft.com/office/drawing/2014/main" id="{96C603A8-3A01-4444-BEF0-17120D1FCA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3" name="Text Box 4">
          <a:extLst>
            <a:ext uri="{FF2B5EF4-FFF2-40B4-BE49-F238E27FC236}">
              <a16:creationId xmlns:a16="http://schemas.microsoft.com/office/drawing/2014/main" id="{B6DE15AC-557A-44E3-8DCF-FFFCF17AAFA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318</xdr:row>
      <xdr:rowOff>0</xdr:rowOff>
    </xdr:from>
    <xdr:ext cx="85725" cy="114300"/>
    <xdr:sp macro="" textlink="">
      <xdr:nvSpPr>
        <xdr:cNvPr id="3704" name="Text Box 6">
          <a:extLst>
            <a:ext uri="{FF2B5EF4-FFF2-40B4-BE49-F238E27FC236}">
              <a16:creationId xmlns:a16="http://schemas.microsoft.com/office/drawing/2014/main" id="{1020791D-9C18-4F27-A5AD-175B9B16F283}"/>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318</xdr:row>
      <xdr:rowOff>0</xdr:rowOff>
    </xdr:from>
    <xdr:ext cx="85725" cy="114300"/>
    <xdr:sp macro="" textlink="">
      <xdr:nvSpPr>
        <xdr:cNvPr id="3705" name="Text Box 6">
          <a:extLst>
            <a:ext uri="{FF2B5EF4-FFF2-40B4-BE49-F238E27FC236}">
              <a16:creationId xmlns:a16="http://schemas.microsoft.com/office/drawing/2014/main" id="{76CB1175-C733-4D0B-BB68-A2482A9F38D4}"/>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6" name="Text Box 4">
          <a:extLst>
            <a:ext uri="{FF2B5EF4-FFF2-40B4-BE49-F238E27FC236}">
              <a16:creationId xmlns:a16="http://schemas.microsoft.com/office/drawing/2014/main" id="{D5975BDF-6C47-4228-8ED7-50140ADE004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07" name="Text Box 6">
          <a:extLst>
            <a:ext uri="{FF2B5EF4-FFF2-40B4-BE49-F238E27FC236}">
              <a16:creationId xmlns:a16="http://schemas.microsoft.com/office/drawing/2014/main" id="{FDB2C5AE-47DB-417F-A1A9-0A51AE679BD2}"/>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08" name="Text Box 6">
          <a:extLst>
            <a:ext uri="{FF2B5EF4-FFF2-40B4-BE49-F238E27FC236}">
              <a16:creationId xmlns:a16="http://schemas.microsoft.com/office/drawing/2014/main" id="{4EEAFFA6-B256-4E11-9098-DA3B18DA817B}"/>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09" name="Text Box 4">
          <a:extLst>
            <a:ext uri="{FF2B5EF4-FFF2-40B4-BE49-F238E27FC236}">
              <a16:creationId xmlns:a16="http://schemas.microsoft.com/office/drawing/2014/main" id="{F8228747-A756-4896-8CB4-6284789F74D6}"/>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10" name="Text Box 6">
          <a:extLst>
            <a:ext uri="{FF2B5EF4-FFF2-40B4-BE49-F238E27FC236}">
              <a16:creationId xmlns:a16="http://schemas.microsoft.com/office/drawing/2014/main" id="{ABE7C016-642F-4335-B580-F33188AE0D2A}"/>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1" name="Text Box 4">
          <a:extLst>
            <a:ext uri="{FF2B5EF4-FFF2-40B4-BE49-F238E27FC236}">
              <a16:creationId xmlns:a16="http://schemas.microsoft.com/office/drawing/2014/main" id="{942D05E5-CB49-4CA5-A9A6-A9CCE23031DA}"/>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2" name="Text Box 6">
          <a:extLst>
            <a:ext uri="{FF2B5EF4-FFF2-40B4-BE49-F238E27FC236}">
              <a16:creationId xmlns:a16="http://schemas.microsoft.com/office/drawing/2014/main" id="{68F15145-D9B4-48FE-8804-A7D15D43B06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3" name="Text Box 4">
          <a:extLst>
            <a:ext uri="{FF2B5EF4-FFF2-40B4-BE49-F238E27FC236}">
              <a16:creationId xmlns:a16="http://schemas.microsoft.com/office/drawing/2014/main" id="{54D5878E-0BDB-4E47-878A-BD3F6ED3BB1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14" name="Text Box 6">
          <a:extLst>
            <a:ext uri="{FF2B5EF4-FFF2-40B4-BE49-F238E27FC236}">
              <a16:creationId xmlns:a16="http://schemas.microsoft.com/office/drawing/2014/main" id="{D778E1B3-3110-4525-AB50-B45DF54424AC}"/>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5" name="Text Box 4">
          <a:extLst>
            <a:ext uri="{FF2B5EF4-FFF2-40B4-BE49-F238E27FC236}">
              <a16:creationId xmlns:a16="http://schemas.microsoft.com/office/drawing/2014/main" id="{108E6A85-F65F-4837-83E6-6A48D7A5BBCD}"/>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16" name="Text Box 6">
          <a:extLst>
            <a:ext uri="{FF2B5EF4-FFF2-40B4-BE49-F238E27FC236}">
              <a16:creationId xmlns:a16="http://schemas.microsoft.com/office/drawing/2014/main" id="{094EA8CC-2DC3-46FB-B195-5542F138DA2E}"/>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7" name="Text Box 4">
          <a:extLst>
            <a:ext uri="{FF2B5EF4-FFF2-40B4-BE49-F238E27FC236}">
              <a16:creationId xmlns:a16="http://schemas.microsoft.com/office/drawing/2014/main" id="{5689AF13-78FE-41B1-89F8-141641524E3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676274"/>
    <xdr:sp macro="" textlink="">
      <xdr:nvSpPr>
        <xdr:cNvPr id="3718" name="Text Box 6">
          <a:extLst>
            <a:ext uri="{FF2B5EF4-FFF2-40B4-BE49-F238E27FC236}">
              <a16:creationId xmlns:a16="http://schemas.microsoft.com/office/drawing/2014/main" id="{95D72A99-0CAF-48CC-B716-294BDC9A12A8}"/>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19" name="Text Box 4">
          <a:extLst>
            <a:ext uri="{FF2B5EF4-FFF2-40B4-BE49-F238E27FC236}">
              <a16:creationId xmlns:a16="http://schemas.microsoft.com/office/drawing/2014/main" id="{8F9A05C5-1384-47C6-AA4E-759627B1946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0" name="Text Box 4">
          <a:extLst>
            <a:ext uri="{FF2B5EF4-FFF2-40B4-BE49-F238E27FC236}">
              <a16:creationId xmlns:a16="http://schemas.microsoft.com/office/drawing/2014/main" id="{421D4DC5-D7C0-4507-B238-1641F34F109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52400"/>
    <xdr:sp macro="" textlink="">
      <xdr:nvSpPr>
        <xdr:cNvPr id="3721" name="Text Box 6">
          <a:extLst>
            <a:ext uri="{FF2B5EF4-FFF2-40B4-BE49-F238E27FC236}">
              <a16:creationId xmlns:a16="http://schemas.microsoft.com/office/drawing/2014/main" id="{A5C77AB6-3A87-4CF8-86EB-E7EDCA67AAC4}"/>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2" name="Text Box 6">
          <a:extLst>
            <a:ext uri="{FF2B5EF4-FFF2-40B4-BE49-F238E27FC236}">
              <a16:creationId xmlns:a16="http://schemas.microsoft.com/office/drawing/2014/main" id="{37638196-10C7-4EAC-A98A-CD6AE8B8CE6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3" name="Text Box 4">
          <a:extLst>
            <a:ext uri="{FF2B5EF4-FFF2-40B4-BE49-F238E27FC236}">
              <a16:creationId xmlns:a16="http://schemas.microsoft.com/office/drawing/2014/main" id="{0C4A190A-3B38-4605-94FC-57FEAF727A74}"/>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24218"/>
    <xdr:sp macro="" textlink="">
      <xdr:nvSpPr>
        <xdr:cNvPr id="3724" name="Text Box 6">
          <a:extLst>
            <a:ext uri="{FF2B5EF4-FFF2-40B4-BE49-F238E27FC236}">
              <a16:creationId xmlns:a16="http://schemas.microsoft.com/office/drawing/2014/main" id="{90E09BB6-E7BA-4A71-A722-957A64EF2232}"/>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5" name="Text Box 4">
          <a:extLst>
            <a:ext uri="{FF2B5EF4-FFF2-40B4-BE49-F238E27FC236}">
              <a16:creationId xmlns:a16="http://schemas.microsoft.com/office/drawing/2014/main" id="{1487435C-75A0-43F6-ACCD-850916BECBB5}"/>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6" name="Text Box 6">
          <a:extLst>
            <a:ext uri="{FF2B5EF4-FFF2-40B4-BE49-F238E27FC236}">
              <a16:creationId xmlns:a16="http://schemas.microsoft.com/office/drawing/2014/main" id="{BA8C416F-FC39-4CDC-80BF-5C9FCAF5F8F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7" name="Text Box 4">
          <a:extLst>
            <a:ext uri="{FF2B5EF4-FFF2-40B4-BE49-F238E27FC236}">
              <a16:creationId xmlns:a16="http://schemas.microsoft.com/office/drawing/2014/main" id="{DF7ED28C-01A8-489C-8631-5B56351677D1}"/>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7957"/>
    <xdr:sp macro="" textlink="">
      <xdr:nvSpPr>
        <xdr:cNvPr id="3728" name="Text Box 6">
          <a:extLst>
            <a:ext uri="{FF2B5EF4-FFF2-40B4-BE49-F238E27FC236}">
              <a16:creationId xmlns:a16="http://schemas.microsoft.com/office/drawing/2014/main" id="{59453B38-CE51-4899-9496-D6ADDF8C1CC7}"/>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29" name="Text Box 4">
          <a:extLst>
            <a:ext uri="{FF2B5EF4-FFF2-40B4-BE49-F238E27FC236}">
              <a16:creationId xmlns:a16="http://schemas.microsoft.com/office/drawing/2014/main" id="{87893ED0-EC2A-46BD-BE82-4062B33C883E}"/>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7957"/>
    <xdr:sp macro="" textlink="">
      <xdr:nvSpPr>
        <xdr:cNvPr id="3730" name="Text Box 6">
          <a:extLst>
            <a:ext uri="{FF2B5EF4-FFF2-40B4-BE49-F238E27FC236}">
              <a16:creationId xmlns:a16="http://schemas.microsoft.com/office/drawing/2014/main" id="{E6750210-E306-4488-B906-5E80B75E95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1" name="Text Box 4">
          <a:extLst>
            <a:ext uri="{FF2B5EF4-FFF2-40B4-BE49-F238E27FC236}">
              <a16:creationId xmlns:a16="http://schemas.microsoft.com/office/drawing/2014/main" id="{DB17D8FA-43ED-42B9-B4E2-CDCCB3B172C1}"/>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7957"/>
    <xdr:sp macro="" textlink="">
      <xdr:nvSpPr>
        <xdr:cNvPr id="3732" name="Text Box 6">
          <a:extLst>
            <a:ext uri="{FF2B5EF4-FFF2-40B4-BE49-F238E27FC236}">
              <a16:creationId xmlns:a16="http://schemas.microsoft.com/office/drawing/2014/main" id="{8A2EA681-0488-455F-995F-A7462F377E74}"/>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3" name="Text Box 4">
          <a:extLst>
            <a:ext uri="{FF2B5EF4-FFF2-40B4-BE49-F238E27FC236}">
              <a16:creationId xmlns:a16="http://schemas.microsoft.com/office/drawing/2014/main" id="{9C82A3D9-70DC-47FB-A226-F20714B621C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34" name="Text Box 6">
          <a:extLst>
            <a:ext uri="{FF2B5EF4-FFF2-40B4-BE49-F238E27FC236}">
              <a16:creationId xmlns:a16="http://schemas.microsoft.com/office/drawing/2014/main" id="{955216D5-9C74-45CF-9876-A708B536190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5" name="Text Box 4">
          <a:extLst>
            <a:ext uri="{FF2B5EF4-FFF2-40B4-BE49-F238E27FC236}">
              <a16:creationId xmlns:a16="http://schemas.microsoft.com/office/drawing/2014/main" id="{E4362C6B-B682-41E6-9D4E-BF55F1B0ACAA}"/>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36" name="Text Box 6">
          <a:extLst>
            <a:ext uri="{FF2B5EF4-FFF2-40B4-BE49-F238E27FC236}">
              <a16:creationId xmlns:a16="http://schemas.microsoft.com/office/drawing/2014/main" id="{3A1A7312-4BF7-47D3-BFB6-AF902A3F45A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7" name="Text Box 4">
          <a:extLst>
            <a:ext uri="{FF2B5EF4-FFF2-40B4-BE49-F238E27FC236}">
              <a16:creationId xmlns:a16="http://schemas.microsoft.com/office/drawing/2014/main" id="{714B0C14-A0A6-411E-995C-D30CD648D895}"/>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6348"/>
    <xdr:sp macro="" textlink="">
      <xdr:nvSpPr>
        <xdr:cNvPr id="3738" name="Text Box 6">
          <a:extLst>
            <a:ext uri="{FF2B5EF4-FFF2-40B4-BE49-F238E27FC236}">
              <a16:creationId xmlns:a16="http://schemas.microsoft.com/office/drawing/2014/main" id="{15CF51A6-3D47-4D87-9B4E-C10EBF9A22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39" name="Text Box 6">
          <a:extLst>
            <a:ext uri="{FF2B5EF4-FFF2-40B4-BE49-F238E27FC236}">
              <a16:creationId xmlns:a16="http://schemas.microsoft.com/office/drawing/2014/main" id="{BE651D48-893F-4741-92C0-36AE53408B8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0" name="Text Box 4">
          <a:extLst>
            <a:ext uri="{FF2B5EF4-FFF2-40B4-BE49-F238E27FC236}">
              <a16:creationId xmlns:a16="http://schemas.microsoft.com/office/drawing/2014/main" id="{47C4FB5E-C8BE-4201-B461-3A50AFEF56F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6373"/>
    <xdr:sp macro="" textlink="">
      <xdr:nvSpPr>
        <xdr:cNvPr id="3741" name="Text Box 6">
          <a:extLst>
            <a:ext uri="{FF2B5EF4-FFF2-40B4-BE49-F238E27FC236}">
              <a16:creationId xmlns:a16="http://schemas.microsoft.com/office/drawing/2014/main" id="{B8AF3F01-5F01-4D8C-AAA7-1DB17C90F21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2" name="Text Box 4">
          <a:extLst>
            <a:ext uri="{FF2B5EF4-FFF2-40B4-BE49-F238E27FC236}">
              <a16:creationId xmlns:a16="http://schemas.microsoft.com/office/drawing/2014/main" id="{A78EE132-C728-4BDA-86AD-707B44A8203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3" name="Text Box 6">
          <a:extLst>
            <a:ext uri="{FF2B5EF4-FFF2-40B4-BE49-F238E27FC236}">
              <a16:creationId xmlns:a16="http://schemas.microsoft.com/office/drawing/2014/main" id="{F9ED15BE-73EF-42E3-A851-9DA0D19E1D7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4" name="Text Box 4">
          <a:extLst>
            <a:ext uri="{FF2B5EF4-FFF2-40B4-BE49-F238E27FC236}">
              <a16:creationId xmlns:a16="http://schemas.microsoft.com/office/drawing/2014/main" id="{038DEDC1-3979-4DDC-B95D-A507F52041A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5153"/>
    <xdr:sp macro="" textlink="">
      <xdr:nvSpPr>
        <xdr:cNvPr id="3745" name="Text Box 6">
          <a:extLst>
            <a:ext uri="{FF2B5EF4-FFF2-40B4-BE49-F238E27FC236}">
              <a16:creationId xmlns:a16="http://schemas.microsoft.com/office/drawing/2014/main" id="{709F40A1-6093-44F5-AE7E-D48594F632D4}"/>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6" name="Text Box 4">
          <a:extLst>
            <a:ext uri="{FF2B5EF4-FFF2-40B4-BE49-F238E27FC236}">
              <a16:creationId xmlns:a16="http://schemas.microsoft.com/office/drawing/2014/main" id="{2E490D45-1C53-41B7-9DC2-1B9914D9C85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5153"/>
    <xdr:sp macro="" textlink="">
      <xdr:nvSpPr>
        <xdr:cNvPr id="3747" name="Text Box 6">
          <a:extLst>
            <a:ext uri="{FF2B5EF4-FFF2-40B4-BE49-F238E27FC236}">
              <a16:creationId xmlns:a16="http://schemas.microsoft.com/office/drawing/2014/main" id="{4D5A5CAD-F0F5-422B-8660-E3E0FB89D96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8" name="Text Box 4">
          <a:extLst>
            <a:ext uri="{FF2B5EF4-FFF2-40B4-BE49-F238E27FC236}">
              <a16:creationId xmlns:a16="http://schemas.microsoft.com/office/drawing/2014/main" id="{2027F0DF-7A15-4A1B-B4A4-0538EB0C4F66}"/>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675153"/>
    <xdr:sp macro="" textlink="">
      <xdr:nvSpPr>
        <xdr:cNvPr id="3749" name="Text Box 6">
          <a:extLst>
            <a:ext uri="{FF2B5EF4-FFF2-40B4-BE49-F238E27FC236}">
              <a16:creationId xmlns:a16="http://schemas.microsoft.com/office/drawing/2014/main" id="{BCDB69EA-960A-4B55-9D80-2A37433F647A}"/>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0" name="Text Box 4">
          <a:extLst>
            <a:ext uri="{FF2B5EF4-FFF2-40B4-BE49-F238E27FC236}">
              <a16:creationId xmlns:a16="http://schemas.microsoft.com/office/drawing/2014/main" id="{C8A4C86C-7A01-41B9-AF92-C91FFA64FCF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52400"/>
    <xdr:sp macro="" textlink="">
      <xdr:nvSpPr>
        <xdr:cNvPr id="3751" name="Text Box 6">
          <a:extLst>
            <a:ext uri="{FF2B5EF4-FFF2-40B4-BE49-F238E27FC236}">
              <a16:creationId xmlns:a16="http://schemas.microsoft.com/office/drawing/2014/main" id="{4277B4D4-9FE5-4B26-AC8A-13E5881D4FDD}"/>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303</xdr:row>
      <xdr:rowOff>428625</xdr:rowOff>
    </xdr:from>
    <xdr:ext cx="85725" cy="150329"/>
    <xdr:sp macro="" textlink="">
      <xdr:nvSpPr>
        <xdr:cNvPr id="3752" name="Text Box 4">
          <a:extLst>
            <a:ext uri="{FF2B5EF4-FFF2-40B4-BE49-F238E27FC236}">
              <a16:creationId xmlns:a16="http://schemas.microsoft.com/office/drawing/2014/main" id="{35AA3427-A15A-4B4A-8CF8-AB14E5BBC9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3" name="Text Box 4">
          <a:extLst>
            <a:ext uri="{FF2B5EF4-FFF2-40B4-BE49-F238E27FC236}">
              <a16:creationId xmlns:a16="http://schemas.microsoft.com/office/drawing/2014/main" id="{6981EF24-D1ED-4C19-AF58-29B6E5F22F2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3754" name="Text Box 6">
          <a:extLst>
            <a:ext uri="{FF2B5EF4-FFF2-40B4-BE49-F238E27FC236}">
              <a16:creationId xmlns:a16="http://schemas.microsoft.com/office/drawing/2014/main" id="{91E3FAB2-3BF2-492F-B6BE-7CED978E435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314</xdr:row>
      <xdr:rowOff>47625</xdr:rowOff>
    </xdr:from>
    <xdr:ext cx="85725" cy="819150"/>
    <xdr:sp macro="" textlink="">
      <xdr:nvSpPr>
        <xdr:cNvPr id="3755" name="Text Box 4">
          <a:extLst>
            <a:ext uri="{FF2B5EF4-FFF2-40B4-BE49-F238E27FC236}">
              <a16:creationId xmlns:a16="http://schemas.microsoft.com/office/drawing/2014/main" id="{D1857A6A-C25C-4761-9D5D-93D9B20D6E3E}"/>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819150"/>
    <xdr:sp macro="" textlink="">
      <xdr:nvSpPr>
        <xdr:cNvPr id="3756" name="Text Box 6">
          <a:extLst>
            <a:ext uri="{FF2B5EF4-FFF2-40B4-BE49-F238E27FC236}">
              <a16:creationId xmlns:a16="http://schemas.microsoft.com/office/drawing/2014/main" id="{29CD5FEC-3BA7-4E8B-9D01-0A9ACF0B5E46}"/>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57" name="Text Box 6">
          <a:extLst>
            <a:ext uri="{FF2B5EF4-FFF2-40B4-BE49-F238E27FC236}">
              <a16:creationId xmlns:a16="http://schemas.microsoft.com/office/drawing/2014/main" id="{B209BCF8-CFEF-4CD9-AA73-4575919B347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8" name="Text Box 4">
          <a:extLst>
            <a:ext uri="{FF2B5EF4-FFF2-40B4-BE49-F238E27FC236}">
              <a16:creationId xmlns:a16="http://schemas.microsoft.com/office/drawing/2014/main" id="{2B488912-C0FC-4930-9A73-E7E34D8FBB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019175"/>
    <xdr:sp macro="" textlink="">
      <xdr:nvSpPr>
        <xdr:cNvPr id="3759" name="Text Box 6">
          <a:extLst>
            <a:ext uri="{FF2B5EF4-FFF2-40B4-BE49-F238E27FC236}">
              <a16:creationId xmlns:a16="http://schemas.microsoft.com/office/drawing/2014/main" id="{ADDE9EBB-DB54-4696-A61F-B23302214AF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0" name="Text Box 4">
          <a:extLst>
            <a:ext uri="{FF2B5EF4-FFF2-40B4-BE49-F238E27FC236}">
              <a16:creationId xmlns:a16="http://schemas.microsoft.com/office/drawing/2014/main" id="{78CC2B05-9882-4F57-8407-A39791DEE0A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1" name="Text Box 6">
          <a:extLst>
            <a:ext uri="{FF2B5EF4-FFF2-40B4-BE49-F238E27FC236}">
              <a16:creationId xmlns:a16="http://schemas.microsoft.com/office/drawing/2014/main" id="{3D20F5E9-03D5-4A3A-8969-929ECF2E97D7}"/>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2" name="Text Box 4">
          <a:extLst>
            <a:ext uri="{FF2B5EF4-FFF2-40B4-BE49-F238E27FC236}">
              <a16:creationId xmlns:a16="http://schemas.microsoft.com/office/drawing/2014/main" id="{6B231DEC-D50E-4ACA-9091-B484B46155A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676274"/>
    <xdr:sp macro="" textlink="">
      <xdr:nvSpPr>
        <xdr:cNvPr id="3763" name="Text Box 6">
          <a:extLst>
            <a:ext uri="{FF2B5EF4-FFF2-40B4-BE49-F238E27FC236}">
              <a16:creationId xmlns:a16="http://schemas.microsoft.com/office/drawing/2014/main" id="{E71ED394-4FE2-4FAC-9F83-EDAFD647EF17}"/>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676274"/>
    <xdr:sp macro="" textlink="">
      <xdr:nvSpPr>
        <xdr:cNvPr id="3764" name="Text Box 4">
          <a:extLst>
            <a:ext uri="{FF2B5EF4-FFF2-40B4-BE49-F238E27FC236}">
              <a16:creationId xmlns:a16="http://schemas.microsoft.com/office/drawing/2014/main" id="{4E555ABB-AE24-4112-8ED7-311DDC33C244}"/>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314</xdr:row>
      <xdr:rowOff>0</xdr:rowOff>
    </xdr:from>
    <xdr:ext cx="85725" cy="676274"/>
    <xdr:sp macro="" textlink="">
      <xdr:nvSpPr>
        <xdr:cNvPr id="3765" name="Text Box 6">
          <a:extLst>
            <a:ext uri="{FF2B5EF4-FFF2-40B4-BE49-F238E27FC236}">
              <a16:creationId xmlns:a16="http://schemas.microsoft.com/office/drawing/2014/main" id="{D8AB9EEE-BA50-4B18-9230-73B07485648D}"/>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6" name="Text Box 4">
          <a:extLst>
            <a:ext uri="{FF2B5EF4-FFF2-40B4-BE49-F238E27FC236}">
              <a16:creationId xmlns:a16="http://schemas.microsoft.com/office/drawing/2014/main" id="{C6B67CA2-B6CB-4803-ADE1-7090BB39EBE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3767" name="Text Box 6">
          <a:extLst>
            <a:ext uri="{FF2B5EF4-FFF2-40B4-BE49-F238E27FC236}">
              <a16:creationId xmlns:a16="http://schemas.microsoft.com/office/drawing/2014/main" id="{DA9B62CF-E490-4344-87E5-79F44031CD13}"/>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319</xdr:row>
      <xdr:rowOff>47625</xdr:rowOff>
    </xdr:from>
    <xdr:ext cx="85725" cy="819150"/>
    <xdr:sp macro="" textlink="">
      <xdr:nvSpPr>
        <xdr:cNvPr id="3768" name="Text Box 4">
          <a:extLst>
            <a:ext uri="{FF2B5EF4-FFF2-40B4-BE49-F238E27FC236}">
              <a16:creationId xmlns:a16="http://schemas.microsoft.com/office/drawing/2014/main" id="{C9854978-32A7-4F9C-A527-28670F42BBBE}"/>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819150"/>
    <xdr:sp macro="" textlink="">
      <xdr:nvSpPr>
        <xdr:cNvPr id="3769" name="Text Box 6">
          <a:extLst>
            <a:ext uri="{FF2B5EF4-FFF2-40B4-BE49-F238E27FC236}">
              <a16:creationId xmlns:a16="http://schemas.microsoft.com/office/drawing/2014/main" id="{B7246DF3-370B-4372-B1FE-CEE68778BFFF}"/>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0" name="Text Box 6">
          <a:extLst>
            <a:ext uri="{FF2B5EF4-FFF2-40B4-BE49-F238E27FC236}">
              <a16:creationId xmlns:a16="http://schemas.microsoft.com/office/drawing/2014/main" id="{CB125E3E-54D0-4BBB-BD7D-F8498DCC744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1" name="Text Box 4">
          <a:extLst>
            <a:ext uri="{FF2B5EF4-FFF2-40B4-BE49-F238E27FC236}">
              <a16:creationId xmlns:a16="http://schemas.microsoft.com/office/drawing/2014/main" id="{FAB9EA92-6183-494D-8DF9-CDA7D7B7B553}"/>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019175"/>
    <xdr:sp macro="" textlink="">
      <xdr:nvSpPr>
        <xdr:cNvPr id="3772" name="Text Box 6">
          <a:extLst>
            <a:ext uri="{FF2B5EF4-FFF2-40B4-BE49-F238E27FC236}">
              <a16:creationId xmlns:a16="http://schemas.microsoft.com/office/drawing/2014/main" id="{8DB0655B-A048-42BE-BC10-004F9B03340A}"/>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3" name="Text Box 4">
          <a:extLst>
            <a:ext uri="{FF2B5EF4-FFF2-40B4-BE49-F238E27FC236}">
              <a16:creationId xmlns:a16="http://schemas.microsoft.com/office/drawing/2014/main" id="{F0F055AC-51EB-46F0-8F4E-F9C4CCF763A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4" name="Text Box 6">
          <a:extLst>
            <a:ext uri="{FF2B5EF4-FFF2-40B4-BE49-F238E27FC236}">
              <a16:creationId xmlns:a16="http://schemas.microsoft.com/office/drawing/2014/main" id="{FB8A785E-EAF7-41AC-A12A-B2D96F909D18}"/>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5" name="Text Box 4">
          <a:extLst>
            <a:ext uri="{FF2B5EF4-FFF2-40B4-BE49-F238E27FC236}">
              <a16:creationId xmlns:a16="http://schemas.microsoft.com/office/drawing/2014/main" id="{5329D81D-8737-4056-B90E-9F6F8130B650}"/>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676274"/>
    <xdr:sp macro="" textlink="">
      <xdr:nvSpPr>
        <xdr:cNvPr id="3776" name="Text Box 6">
          <a:extLst>
            <a:ext uri="{FF2B5EF4-FFF2-40B4-BE49-F238E27FC236}">
              <a16:creationId xmlns:a16="http://schemas.microsoft.com/office/drawing/2014/main" id="{2B87B99B-11C2-4468-BE30-19A1E9402D98}"/>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676274"/>
    <xdr:sp macro="" textlink="">
      <xdr:nvSpPr>
        <xdr:cNvPr id="3777" name="Text Box 4">
          <a:extLst>
            <a:ext uri="{FF2B5EF4-FFF2-40B4-BE49-F238E27FC236}">
              <a16:creationId xmlns:a16="http://schemas.microsoft.com/office/drawing/2014/main" id="{1283D020-84FB-42BA-9D68-C427D1B90A39}"/>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319</xdr:row>
      <xdr:rowOff>0</xdr:rowOff>
    </xdr:from>
    <xdr:ext cx="85725" cy="676274"/>
    <xdr:sp macro="" textlink="">
      <xdr:nvSpPr>
        <xdr:cNvPr id="3778" name="Text Box 6">
          <a:extLst>
            <a:ext uri="{FF2B5EF4-FFF2-40B4-BE49-F238E27FC236}">
              <a16:creationId xmlns:a16="http://schemas.microsoft.com/office/drawing/2014/main" id="{8BB0CF43-C1F4-458F-9119-C986D98EC3B9}"/>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320</xdr:row>
      <xdr:rowOff>85725</xdr:rowOff>
    </xdr:from>
    <xdr:ext cx="85725" cy="676274"/>
    <xdr:sp macro="" textlink="">
      <xdr:nvSpPr>
        <xdr:cNvPr id="3779" name="Text Box 6">
          <a:extLst>
            <a:ext uri="{FF2B5EF4-FFF2-40B4-BE49-F238E27FC236}">
              <a16:creationId xmlns:a16="http://schemas.microsoft.com/office/drawing/2014/main" id="{910AC47B-CF61-4CF5-A232-855447D7AD0F}"/>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0" name="Text Box 4">
          <a:extLst>
            <a:ext uri="{FF2B5EF4-FFF2-40B4-BE49-F238E27FC236}">
              <a16:creationId xmlns:a16="http://schemas.microsoft.com/office/drawing/2014/main" id="{81429AED-DD50-41BD-9BE8-CFEB33A07A25}"/>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294</xdr:row>
      <xdr:rowOff>428625</xdr:rowOff>
    </xdr:from>
    <xdr:ext cx="85725" cy="156322"/>
    <xdr:sp macro="" textlink="">
      <xdr:nvSpPr>
        <xdr:cNvPr id="3781" name="Text Box 4">
          <a:extLst>
            <a:ext uri="{FF2B5EF4-FFF2-40B4-BE49-F238E27FC236}">
              <a16:creationId xmlns:a16="http://schemas.microsoft.com/office/drawing/2014/main" id="{DA9734E2-02DA-4AA2-8496-2FBAABB15A8E}"/>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782" name="Text Box 4">
          <a:extLst>
            <a:ext uri="{FF2B5EF4-FFF2-40B4-BE49-F238E27FC236}">
              <a16:creationId xmlns:a16="http://schemas.microsoft.com/office/drawing/2014/main" id="{124D52D9-1FE2-4AC3-904F-EBB93C57420F}"/>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3" name="Text Box 4">
          <a:extLst>
            <a:ext uri="{FF2B5EF4-FFF2-40B4-BE49-F238E27FC236}">
              <a16:creationId xmlns:a16="http://schemas.microsoft.com/office/drawing/2014/main" id="{74C4F883-0F50-4B46-B191-F96D3B23D57B}"/>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784" name="Text Box 6">
          <a:extLst>
            <a:ext uri="{FF2B5EF4-FFF2-40B4-BE49-F238E27FC236}">
              <a16:creationId xmlns:a16="http://schemas.microsoft.com/office/drawing/2014/main" id="{BF4B3966-3291-48F9-9A41-7F531245DA0D}"/>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5" name="Text Box 4">
          <a:extLst>
            <a:ext uri="{FF2B5EF4-FFF2-40B4-BE49-F238E27FC236}">
              <a16:creationId xmlns:a16="http://schemas.microsoft.com/office/drawing/2014/main" id="{6AB33455-25C8-4426-95D8-A8BCBF79A91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6" name="Text Box 6">
          <a:extLst>
            <a:ext uri="{FF2B5EF4-FFF2-40B4-BE49-F238E27FC236}">
              <a16:creationId xmlns:a16="http://schemas.microsoft.com/office/drawing/2014/main" id="{FD7BB2E9-45CD-4541-B73D-820B50817A4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7" name="Text Box 4">
          <a:extLst>
            <a:ext uri="{FF2B5EF4-FFF2-40B4-BE49-F238E27FC236}">
              <a16:creationId xmlns:a16="http://schemas.microsoft.com/office/drawing/2014/main" id="{7D781720-C768-4C17-A9BA-86975D72BA05}"/>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8" name="Text Box 6">
          <a:extLst>
            <a:ext uri="{FF2B5EF4-FFF2-40B4-BE49-F238E27FC236}">
              <a16:creationId xmlns:a16="http://schemas.microsoft.com/office/drawing/2014/main" id="{C0FCCE3D-3592-419F-808E-58DE4AB4790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89" name="Text Box 4">
          <a:extLst>
            <a:ext uri="{FF2B5EF4-FFF2-40B4-BE49-F238E27FC236}">
              <a16:creationId xmlns:a16="http://schemas.microsoft.com/office/drawing/2014/main" id="{F7211510-D68E-4E08-B9BB-412A3709F4B6}"/>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0" name="Text Box 6">
          <a:extLst>
            <a:ext uri="{FF2B5EF4-FFF2-40B4-BE49-F238E27FC236}">
              <a16:creationId xmlns:a16="http://schemas.microsoft.com/office/drawing/2014/main" id="{D4BA66C8-F201-4CF0-8C03-1980D24838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1" name="Text Box 4">
          <a:extLst>
            <a:ext uri="{FF2B5EF4-FFF2-40B4-BE49-F238E27FC236}">
              <a16:creationId xmlns:a16="http://schemas.microsoft.com/office/drawing/2014/main" id="{FFA7E480-9EAF-468A-8F7E-DA9449B2E23A}"/>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792" name="Text Box 6">
          <a:extLst>
            <a:ext uri="{FF2B5EF4-FFF2-40B4-BE49-F238E27FC236}">
              <a16:creationId xmlns:a16="http://schemas.microsoft.com/office/drawing/2014/main" id="{E46916BF-59AF-4559-AD25-6D702B4C8AC1}"/>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3" name="Text Box 4">
          <a:extLst>
            <a:ext uri="{FF2B5EF4-FFF2-40B4-BE49-F238E27FC236}">
              <a16:creationId xmlns:a16="http://schemas.microsoft.com/office/drawing/2014/main" id="{E36ACFA9-CDB6-4D89-B8CD-320FAC611EB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794" name="Text Box 6">
          <a:extLst>
            <a:ext uri="{FF2B5EF4-FFF2-40B4-BE49-F238E27FC236}">
              <a16:creationId xmlns:a16="http://schemas.microsoft.com/office/drawing/2014/main" id="{F9300A5E-9278-4BEA-81B9-52917B046FD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5" name="Text Box 4">
          <a:extLst>
            <a:ext uri="{FF2B5EF4-FFF2-40B4-BE49-F238E27FC236}">
              <a16:creationId xmlns:a16="http://schemas.microsoft.com/office/drawing/2014/main" id="{9A727FAD-A2B6-4B7B-8326-EE7A8BB152DF}"/>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796" name="Text Box 6">
          <a:extLst>
            <a:ext uri="{FF2B5EF4-FFF2-40B4-BE49-F238E27FC236}">
              <a16:creationId xmlns:a16="http://schemas.microsoft.com/office/drawing/2014/main" id="{47D5534F-147F-41F8-8C33-931BD733E71D}"/>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797" name="Text Box 6">
          <a:extLst>
            <a:ext uri="{FF2B5EF4-FFF2-40B4-BE49-F238E27FC236}">
              <a16:creationId xmlns:a16="http://schemas.microsoft.com/office/drawing/2014/main" id="{B46E27A5-A9FF-47C6-A62A-D881BD281EEF}"/>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8" name="Text Box 4">
          <a:extLst>
            <a:ext uri="{FF2B5EF4-FFF2-40B4-BE49-F238E27FC236}">
              <a16:creationId xmlns:a16="http://schemas.microsoft.com/office/drawing/2014/main" id="{7EF17F3F-22F8-460F-87B7-D0338EA24B42}"/>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6348"/>
    <xdr:sp macro="" textlink="">
      <xdr:nvSpPr>
        <xdr:cNvPr id="3799" name="Text Box 6">
          <a:extLst>
            <a:ext uri="{FF2B5EF4-FFF2-40B4-BE49-F238E27FC236}">
              <a16:creationId xmlns:a16="http://schemas.microsoft.com/office/drawing/2014/main" id="{678D0227-3EF4-478A-BFD8-1F7C864F32E8}"/>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0" name="Text Box 6">
          <a:extLst>
            <a:ext uri="{FF2B5EF4-FFF2-40B4-BE49-F238E27FC236}">
              <a16:creationId xmlns:a16="http://schemas.microsoft.com/office/drawing/2014/main" id="{432780EF-9CD3-4EF1-BDC9-8B764888DFC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1" name="Text Box 4">
          <a:extLst>
            <a:ext uri="{FF2B5EF4-FFF2-40B4-BE49-F238E27FC236}">
              <a16:creationId xmlns:a16="http://schemas.microsoft.com/office/drawing/2014/main" id="{5D918E5B-47FA-4501-AF5D-F131DC9BD53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6373"/>
    <xdr:sp macro="" textlink="">
      <xdr:nvSpPr>
        <xdr:cNvPr id="3802" name="Text Box 6">
          <a:extLst>
            <a:ext uri="{FF2B5EF4-FFF2-40B4-BE49-F238E27FC236}">
              <a16:creationId xmlns:a16="http://schemas.microsoft.com/office/drawing/2014/main" id="{C34FC905-BD13-40C0-B26C-EA8B4927255E}"/>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3" name="Text Box 4">
          <a:extLst>
            <a:ext uri="{FF2B5EF4-FFF2-40B4-BE49-F238E27FC236}">
              <a16:creationId xmlns:a16="http://schemas.microsoft.com/office/drawing/2014/main" id="{5A9737B1-72C4-40F5-BF34-F5453DEAEAD0}"/>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4" name="Text Box 6">
          <a:extLst>
            <a:ext uri="{FF2B5EF4-FFF2-40B4-BE49-F238E27FC236}">
              <a16:creationId xmlns:a16="http://schemas.microsoft.com/office/drawing/2014/main" id="{3AE778FC-A3B9-4D14-915F-EB0EFFFFD5C4}"/>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5" name="Text Box 4">
          <a:extLst>
            <a:ext uri="{FF2B5EF4-FFF2-40B4-BE49-F238E27FC236}">
              <a16:creationId xmlns:a16="http://schemas.microsoft.com/office/drawing/2014/main" id="{FB8BBF26-D3C8-430E-84D9-DDC4B786C323}"/>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5153"/>
    <xdr:sp macro="" textlink="">
      <xdr:nvSpPr>
        <xdr:cNvPr id="3806" name="Text Box 6">
          <a:extLst>
            <a:ext uri="{FF2B5EF4-FFF2-40B4-BE49-F238E27FC236}">
              <a16:creationId xmlns:a16="http://schemas.microsoft.com/office/drawing/2014/main" id="{478F8A86-FF0F-4784-9636-1D4FB7883EB0}"/>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7" name="Text Box 4">
          <a:extLst>
            <a:ext uri="{FF2B5EF4-FFF2-40B4-BE49-F238E27FC236}">
              <a16:creationId xmlns:a16="http://schemas.microsoft.com/office/drawing/2014/main" id="{A06F98A5-F05D-40EE-A329-B41FE9BE685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5153"/>
    <xdr:sp macro="" textlink="">
      <xdr:nvSpPr>
        <xdr:cNvPr id="3808" name="Text Box 6">
          <a:extLst>
            <a:ext uri="{FF2B5EF4-FFF2-40B4-BE49-F238E27FC236}">
              <a16:creationId xmlns:a16="http://schemas.microsoft.com/office/drawing/2014/main" id="{0D3738EA-DA26-46CE-B732-39CCA50F2FC7}"/>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09" name="Text Box 4">
          <a:extLst>
            <a:ext uri="{FF2B5EF4-FFF2-40B4-BE49-F238E27FC236}">
              <a16:creationId xmlns:a16="http://schemas.microsoft.com/office/drawing/2014/main" id="{6ABEBDD0-3811-4201-AA72-BAB20BBE8651}"/>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5153"/>
    <xdr:sp macro="" textlink="">
      <xdr:nvSpPr>
        <xdr:cNvPr id="3810" name="Text Box 6">
          <a:extLst>
            <a:ext uri="{FF2B5EF4-FFF2-40B4-BE49-F238E27FC236}">
              <a16:creationId xmlns:a16="http://schemas.microsoft.com/office/drawing/2014/main" id="{4E965DA2-E5FA-441A-8725-3B0949EA05AB}"/>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11" name="Text Box 4">
          <a:extLst>
            <a:ext uri="{FF2B5EF4-FFF2-40B4-BE49-F238E27FC236}">
              <a16:creationId xmlns:a16="http://schemas.microsoft.com/office/drawing/2014/main" id="{A9D37F73-288F-40A9-AAA5-C7A424E240AD}"/>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2" name="Text Box 4">
          <a:extLst>
            <a:ext uri="{FF2B5EF4-FFF2-40B4-BE49-F238E27FC236}">
              <a16:creationId xmlns:a16="http://schemas.microsoft.com/office/drawing/2014/main" id="{A304C235-F1EF-4593-A432-2A55C6E0043E}"/>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13" name="Text Box 6">
          <a:extLst>
            <a:ext uri="{FF2B5EF4-FFF2-40B4-BE49-F238E27FC236}">
              <a16:creationId xmlns:a16="http://schemas.microsoft.com/office/drawing/2014/main" id="{CA572BF2-187B-4B9C-9E3D-82DDE9600482}"/>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4" name="Text Box 6">
          <a:extLst>
            <a:ext uri="{FF2B5EF4-FFF2-40B4-BE49-F238E27FC236}">
              <a16:creationId xmlns:a16="http://schemas.microsoft.com/office/drawing/2014/main" id="{2B59EB7C-DED9-463D-8F24-2BDA4CB23BB4}"/>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5" name="Text Box 4">
          <a:extLst>
            <a:ext uri="{FF2B5EF4-FFF2-40B4-BE49-F238E27FC236}">
              <a16:creationId xmlns:a16="http://schemas.microsoft.com/office/drawing/2014/main" id="{D752EF6D-3746-4C11-AC1A-6BECA91FE7A8}"/>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1416"/>
    <xdr:sp macro="" textlink="">
      <xdr:nvSpPr>
        <xdr:cNvPr id="3816" name="Text Box 6">
          <a:extLst>
            <a:ext uri="{FF2B5EF4-FFF2-40B4-BE49-F238E27FC236}">
              <a16:creationId xmlns:a16="http://schemas.microsoft.com/office/drawing/2014/main" id="{E830AD54-A9DD-4113-B98D-EDF660A75F26}"/>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7" name="Text Box 4">
          <a:extLst>
            <a:ext uri="{FF2B5EF4-FFF2-40B4-BE49-F238E27FC236}">
              <a16:creationId xmlns:a16="http://schemas.microsoft.com/office/drawing/2014/main" id="{3FCD3EA2-32D8-4C7F-8465-AEAD985D85C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18" name="Text Box 6">
          <a:extLst>
            <a:ext uri="{FF2B5EF4-FFF2-40B4-BE49-F238E27FC236}">
              <a16:creationId xmlns:a16="http://schemas.microsoft.com/office/drawing/2014/main" id="{56A10B48-3FB8-4DA5-8DAA-FCC2B68669A3}"/>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19" name="Text Box 4">
          <a:extLst>
            <a:ext uri="{FF2B5EF4-FFF2-40B4-BE49-F238E27FC236}">
              <a16:creationId xmlns:a16="http://schemas.microsoft.com/office/drawing/2014/main" id="{8C6CDDB6-7626-4950-BABB-95A21C67DB22}"/>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836"/>
    <xdr:sp macro="" textlink="">
      <xdr:nvSpPr>
        <xdr:cNvPr id="3820" name="Text Box 6">
          <a:extLst>
            <a:ext uri="{FF2B5EF4-FFF2-40B4-BE49-F238E27FC236}">
              <a16:creationId xmlns:a16="http://schemas.microsoft.com/office/drawing/2014/main" id="{8E106E42-314C-4E6E-A37F-46F2BFEDD734}"/>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1" name="Text Box 4">
          <a:extLst>
            <a:ext uri="{FF2B5EF4-FFF2-40B4-BE49-F238E27FC236}">
              <a16:creationId xmlns:a16="http://schemas.microsoft.com/office/drawing/2014/main" id="{D885FB5A-A735-458D-B5E0-6F557FBD89BF}"/>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836"/>
    <xdr:sp macro="" textlink="">
      <xdr:nvSpPr>
        <xdr:cNvPr id="3822" name="Text Box 6">
          <a:extLst>
            <a:ext uri="{FF2B5EF4-FFF2-40B4-BE49-F238E27FC236}">
              <a16:creationId xmlns:a16="http://schemas.microsoft.com/office/drawing/2014/main" id="{CCEF909E-04EA-42D8-AEEE-E9EF4FF74351}"/>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3" name="Text Box 4">
          <a:extLst>
            <a:ext uri="{FF2B5EF4-FFF2-40B4-BE49-F238E27FC236}">
              <a16:creationId xmlns:a16="http://schemas.microsoft.com/office/drawing/2014/main" id="{7B0A4E26-7020-4799-A0FB-FF7E98E3C3E1}"/>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6836"/>
    <xdr:sp macro="" textlink="">
      <xdr:nvSpPr>
        <xdr:cNvPr id="3824" name="Text Box 6">
          <a:extLst>
            <a:ext uri="{FF2B5EF4-FFF2-40B4-BE49-F238E27FC236}">
              <a16:creationId xmlns:a16="http://schemas.microsoft.com/office/drawing/2014/main" id="{D6F7A144-BB42-4AB5-AEE4-BAB149242A42}"/>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5" name="Text Box 4">
          <a:extLst>
            <a:ext uri="{FF2B5EF4-FFF2-40B4-BE49-F238E27FC236}">
              <a16:creationId xmlns:a16="http://schemas.microsoft.com/office/drawing/2014/main" id="{10BC5685-A03E-407E-AAF1-19EB129747E1}"/>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26" name="Text Box 6">
          <a:extLst>
            <a:ext uri="{FF2B5EF4-FFF2-40B4-BE49-F238E27FC236}">
              <a16:creationId xmlns:a16="http://schemas.microsoft.com/office/drawing/2014/main" id="{D6695AC9-DEC8-45D0-B2FC-8D66E8B085EA}"/>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7" name="Text Box 4">
          <a:extLst>
            <a:ext uri="{FF2B5EF4-FFF2-40B4-BE49-F238E27FC236}">
              <a16:creationId xmlns:a16="http://schemas.microsoft.com/office/drawing/2014/main" id="{D58B19A0-C273-4E5E-81E4-3C8BE762AE78}"/>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28" name="Text Box 6">
          <a:extLst>
            <a:ext uri="{FF2B5EF4-FFF2-40B4-BE49-F238E27FC236}">
              <a16:creationId xmlns:a16="http://schemas.microsoft.com/office/drawing/2014/main" id="{552BA00F-3C14-46FB-94F6-A362BEE874E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29" name="Text Box 4">
          <a:extLst>
            <a:ext uri="{FF2B5EF4-FFF2-40B4-BE49-F238E27FC236}">
              <a16:creationId xmlns:a16="http://schemas.microsoft.com/office/drawing/2014/main" id="{3697293D-A2AD-48E3-A40D-2B3F5D84CA1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30" name="Text Box 6">
          <a:extLst>
            <a:ext uri="{FF2B5EF4-FFF2-40B4-BE49-F238E27FC236}">
              <a16:creationId xmlns:a16="http://schemas.microsoft.com/office/drawing/2014/main" id="{92DF0383-8847-4D06-9E86-3080604397B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1" name="Text Box 6">
          <a:extLst>
            <a:ext uri="{FF2B5EF4-FFF2-40B4-BE49-F238E27FC236}">
              <a16:creationId xmlns:a16="http://schemas.microsoft.com/office/drawing/2014/main" id="{5CB155A1-BC26-452E-9EBB-D6FAD907E28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2" name="Text Box 4">
          <a:extLst>
            <a:ext uri="{FF2B5EF4-FFF2-40B4-BE49-F238E27FC236}">
              <a16:creationId xmlns:a16="http://schemas.microsoft.com/office/drawing/2014/main" id="{7AD4D652-AAB8-40E8-848D-68AD1E0CDC97}"/>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33" name="Text Box 6">
          <a:extLst>
            <a:ext uri="{FF2B5EF4-FFF2-40B4-BE49-F238E27FC236}">
              <a16:creationId xmlns:a16="http://schemas.microsoft.com/office/drawing/2014/main" id="{D9ACC3B2-829B-4241-83C9-E70091CE6CFF}"/>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4" name="Text Box 4">
          <a:extLst>
            <a:ext uri="{FF2B5EF4-FFF2-40B4-BE49-F238E27FC236}">
              <a16:creationId xmlns:a16="http://schemas.microsoft.com/office/drawing/2014/main" id="{6FD4B7F2-E955-4426-9BE1-6EE262F7B3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5" name="Text Box 6">
          <a:extLst>
            <a:ext uri="{FF2B5EF4-FFF2-40B4-BE49-F238E27FC236}">
              <a16:creationId xmlns:a16="http://schemas.microsoft.com/office/drawing/2014/main" id="{7589944B-9270-4602-A4F9-ECD25A22495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6" name="Text Box 4">
          <a:extLst>
            <a:ext uri="{FF2B5EF4-FFF2-40B4-BE49-F238E27FC236}">
              <a16:creationId xmlns:a16="http://schemas.microsoft.com/office/drawing/2014/main" id="{076318E2-3233-4388-8080-49BE3335DB72}"/>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37" name="Text Box 6">
          <a:extLst>
            <a:ext uri="{FF2B5EF4-FFF2-40B4-BE49-F238E27FC236}">
              <a16:creationId xmlns:a16="http://schemas.microsoft.com/office/drawing/2014/main" id="{16CBD1CA-0283-4104-93A5-5FE17360F2E9}"/>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8" name="Text Box 4">
          <a:extLst>
            <a:ext uri="{FF2B5EF4-FFF2-40B4-BE49-F238E27FC236}">
              <a16:creationId xmlns:a16="http://schemas.microsoft.com/office/drawing/2014/main" id="{D5CD75EB-AB52-4970-B437-B8632A546C9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39" name="Text Box 6">
          <a:extLst>
            <a:ext uri="{FF2B5EF4-FFF2-40B4-BE49-F238E27FC236}">
              <a16:creationId xmlns:a16="http://schemas.microsoft.com/office/drawing/2014/main" id="{4CECE9A8-671A-47C4-ABCA-23FA056E173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0" name="Text Box 4">
          <a:extLst>
            <a:ext uri="{FF2B5EF4-FFF2-40B4-BE49-F238E27FC236}">
              <a16:creationId xmlns:a16="http://schemas.microsoft.com/office/drawing/2014/main" id="{A651362E-6BF7-40C3-A2E9-24FCE8C13C61}"/>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841" name="Text Box 6">
          <a:extLst>
            <a:ext uri="{FF2B5EF4-FFF2-40B4-BE49-F238E27FC236}">
              <a16:creationId xmlns:a16="http://schemas.microsoft.com/office/drawing/2014/main" id="{DFE22E5E-F985-4BC4-8A02-8F4390FDFA00}"/>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2" name="Text Box 4">
          <a:extLst>
            <a:ext uri="{FF2B5EF4-FFF2-40B4-BE49-F238E27FC236}">
              <a16:creationId xmlns:a16="http://schemas.microsoft.com/office/drawing/2014/main" id="{6AD781EE-D41D-4D8C-B105-8803F1937D5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43" name="Text Box 6">
          <a:extLst>
            <a:ext uri="{FF2B5EF4-FFF2-40B4-BE49-F238E27FC236}">
              <a16:creationId xmlns:a16="http://schemas.microsoft.com/office/drawing/2014/main" id="{111F71DA-EBC7-4F3A-B771-E101664F781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4" name="Text Box 4">
          <a:extLst>
            <a:ext uri="{FF2B5EF4-FFF2-40B4-BE49-F238E27FC236}">
              <a16:creationId xmlns:a16="http://schemas.microsoft.com/office/drawing/2014/main" id="{5317293E-2E6A-4F6E-B40D-35790698C67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845" name="Text Box 6">
          <a:extLst>
            <a:ext uri="{FF2B5EF4-FFF2-40B4-BE49-F238E27FC236}">
              <a16:creationId xmlns:a16="http://schemas.microsoft.com/office/drawing/2014/main" id="{3F8B68B8-D34C-41B3-9E48-E2D1B83377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6" name="Text Box 4">
          <a:extLst>
            <a:ext uri="{FF2B5EF4-FFF2-40B4-BE49-F238E27FC236}">
              <a16:creationId xmlns:a16="http://schemas.microsoft.com/office/drawing/2014/main" id="{70CAED9D-E1E2-4269-B86E-499DC3C592AA}"/>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7" name="Text Box 6">
          <a:extLst>
            <a:ext uri="{FF2B5EF4-FFF2-40B4-BE49-F238E27FC236}">
              <a16:creationId xmlns:a16="http://schemas.microsoft.com/office/drawing/2014/main" id="{AE3CA0AA-CAC0-4AA0-879C-A28304C3DCB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8" name="Text Box 4">
          <a:extLst>
            <a:ext uri="{FF2B5EF4-FFF2-40B4-BE49-F238E27FC236}">
              <a16:creationId xmlns:a16="http://schemas.microsoft.com/office/drawing/2014/main" id="{162D5F13-F3C5-464A-BCA7-4D76E4B74AB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49" name="Text Box 6">
          <a:extLst>
            <a:ext uri="{FF2B5EF4-FFF2-40B4-BE49-F238E27FC236}">
              <a16:creationId xmlns:a16="http://schemas.microsoft.com/office/drawing/2014/main" id="{C782235A-96C5-4607-AAF1-3146EC96ED4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0" name="Text Box 4">
          <a:extLst>
            <a:ext uri="{FF2B5EF4-FFF2-40B4-BE49-F238E27FC236}">
              <a16:creationId xmlns:a16="http://schemas.microsoft.com/office/drawing/2014/main" id="{084A8652-1ACF-4A6D-AD69-F07B2798C64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1" name="Text Box 6">
          <a:extLst>
            <a:ext uri="{FF2B5EF4-FFF2-40B4-BE49-F238E27FC236}">
              <a16:creationId xmlns:a16="http://schemas.microsoft.com/office/drawing/2014/main" id="{43A516E7-A390-4181-9D76-254A0D55FC0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2" name="Text Box 4">
          <a:extLst>
            <a:ext uri="{FF2B5EF4-FFF2-40B4-BE49-F238E27FC236}">
              <a16:creationId xmlns:a16="http://schemas.microsoft.com/office/drawing/2014/main" id="{A93B8961-1981-48F4-A5DC-D637EF2505B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289</xdr:row>
      <xdr:rowOff>0</xdr:rowOff>
    </xdr:from>
    <xdr:ext cx="85725" cy="114300"/>
    <xdr:sp macro="" textlink="">
      <xdr:nvSpPr>
        <xdr:cNvPr id="3853" name="Text Box 6">
          <a:extLst>
            <a:ext uri="{FF2B5EF4-FFF2-40B4-BE49-F238E27FC236}">
              <a16:creationId xmlns:a16="http://schemas.microsoft.com/office/drawing/2014/main" id="{76F5F664-F357-47A5-AFB0-7F7B3B166085}"/>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4" name="Text Box 4">
          <a:extLst>
            <a:ext uri="{FF2B5EF4-FFF2-40B4-BE49-F238E27FC236}">
              <a16:creationId xmlns:a16="http://schemas.microsoft.com/office/drawing/2014/main" id="{5D79C5FF-7C42-4D5C-9F69-046AE105EE5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289</xdr:row>
      <xdr:rowOff>0</xdr:rowOff>
    </xdr:from>
    <xdr:ext cx="85725" cy="114300"/>
    <xdr:sp macro="" textlink="">
      <xdr:nvSpPr>
        <xdr:cNvPr id="3855" name="Text Box 6">
          <a:extLst>
            <a:ext uri="{FF2B5EF4-FFF2-40B4-BE49-F238E27FC236}">
              <a16:creationId xmlns:a16="http://schemas.microsoft.com/office/drawing/2014/main" id="{75ADDA1F-25CF-4BFF-A8BB-E8B5570EAD5E}"/>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6" name="Text Box 4">
          <a:extLst>
            <a:ext uri="{FF2B5EF4-FFF2-40B4-BE49-F238E27FC236}">
              <a16:creationId xmlns:a16="http://schemas.microsoft.com/office/drawing/2014/main" id="{BAC176B0-CE7A-47CC-8308-D38308FC992A}"/>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289</xdr:row>
      <xdr:rowOff>0</xdr:rowOff>
    </xdr:from>
    <xdr:ext cx="85725" cy="114300"/>
    <xdr:sp macro="" textlink="">
      <xdr:nvSpPr>
        <xdr:cNvPr id="3857" name="Text Box 6">
          <a:extLst>
            <a:ext uri="{FF2B5EF4-FFF2-40B4-BE49-F238E27FC236}">
              <a16:creationId xmlns:a16="http://schemas.microsoft.com/office/drawing/2014/main" id="{98A9967E-3B49-4621-A6D0-CA99A5732BA4}"/>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289</xdr:row>
      <xdr:rowOff>0</xdr:rowOff>
    </xdr:from>
    <xdr:ext cx="85725" cy="114300"/>
    <xdr:sp macro="" textlink="">
      <xdr:nvSpPr>
        <xdr:cNvPr id="3858" name="Text Box 6">
          <a:extLst>
            <a:ext uri="{FF2B5EF4-FFF2-40B4-BE49-F238E27FC236}">
              <a16:creationId xmlns:a16="http://schemas.microsoft.com/office/drawing/2014/main" id="{0EF0B243-85FC-426A-AE3B-4680B524FCB1}"/>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59" name="Text Box 4">
          <a:extLst>
            <a:ext uri="{FF2B5EF4-FFF2-40B4-BE49-F238E27FC236}">
              <a16:creationId xmlns:a16="http://schemas.microsoft.com/office/drawing/2014/main" id="{0791F2ED-BCDF-4B92-83AB-26AF8F844D07}"/>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860" name="Text Box 6">
          <a:extLst>
            <a:ext uri="{FF2B5EF4-FFF2-40B4-BE49-F238E27FC236}">
              <a16:creationId xmlns:a16="http://schemas.microsoft.com/office/drawing/2014/main" id="{43359BFD-EDD8-4AC2-814C-F7F8EDC78378}"/>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1" name="Text Box 6">
          <a:extLst>
            <a:ext uri="{FF2B5EF4-FFF2-40B4-BE49-F238E27FC236}">
              <a16:creationId xmlns:a16="http://schemas.microsoft.com/office/drawing/2014/main" id="{349F9932-F957-40BA-B1CD-D5383519338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2" name="Text Box 4">
          <a:extLst>
            <a:ext uri="{FF2B5EF4-FFF2-40B4-BE49-F238E27FC236}">
              <a16:creationId xmlns:a16="http://schemas.microsoft.com/office/drawing/2014/main" id="{3A1756DF-737C-4F0F-86D6-4CFEC0EFD67C}"/>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863" name="Text Box 6">
          <a:extLst>
            <a:ext uri="{FF2B5EF4-FFF2-40B4-BE49-F238E27FC236}">
              <a16:creationId xmlns:a16="http://schemas.microsoft.com/office/drawing/2014/main" id="{3CAE425E-41A4-4196-81FD-115C36609C60}"/>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4" name="Text Box 4">
          <a:extLst>
            <a:ext uri="{FF2B5EF4-FFF2-40B4-BE49-F238E27FC236}">
              <a16:creationId xmlns:a16="http://schemas.microsoft.com/office/drawing/2014/main" id="{2D9AC3B6-E729-41F6-8BAB-53191C80646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5" name="Text Box 6">
          <a:extLst>
            <a:ext uri="{FF2B5EF4-FFF2-40B4-BE49-F238E27FC236}">
              <a16:creationId xmlns:a16="http://schemas.microsoft.com/office/drawing/2014/main" id="{3B92D8B6-7B78-49D8-8089-8AC842DACC16}"/>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6" name="Text Box 4">
          <a:extLst>
            <a:ext uri="{FF2B5EF4-FFF2-40B4-BE49-F238E27FC236}">
              <a16:creationId xmlns:a16="http://schemas.microsoft.com/office/drawing/2014/main" id="{54FFFD3B-821B-49BF-9E65-041A2D71C698}"/>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867" name="Text Box 6">
          <a:extLst>
            <a:ext uri="{FF2B5EF4-FFF2-40B4-BE49-F238E27FC236}">
              <a16:creationId xmlns:a16="http://schemas.microsoft.com/office/drawing/2014/main" id="{A8BDE61F-1C1F-4031-90D3-A4727D6D3BDB}"/>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8" name="Text Box 4">
          <a:extLst>
            <a:ext uri="{FF2B5EF4-FFF2-40B4-BE49-F238E27FC236}">
              <a16:creationId xmlns:a16="http://schemas.microsoft.com/office/drawing/2014/main" id="{2B8CF5ED-3384-4893-86CE-F7840B9100A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869" name="Text Box 6">
          <a:extLst>
            <a:ext uri="{FF2B5EF4-FFF2-40B4-BE49-F238E27FC236}">
              <a16:creationId xmlns:a16="http://schemas.microsoft.com/office/drawing/2014/main" id="{B4E9BF4A-3D60-47D1-9F91-7ECFF6A0F880}"/>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0" name="Text Box 4">
          <a:extLst>
            <a:ext uri="{FF2B5EF4-FFF2-40B4-BE49-F238E27FC236}">
              <a16:creationId xmlns:a16="http://schemas.microsoft.com/office/drawing/2014/main" id="{3926E023-CC8E-4EF5-BE4F-A180A0F50A60}"/>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676274"/>
    <xdr:sp macro="" textlink="">
      <xdr:nvSpPr>
        <xdr:cNvPr id="3871" name="Text Box 6">
          <a:extLst>
            <a:ext uri="{FF2B5EF4-FFF2-40B4-BE49-F238E27FC236}">
              <a16:creationId xmlns:a16="http://schemas.microsoft.com/office/drawing/2014/main" id="{E0B5E9DF-D842-4D02-84BC-2F8029168237}"/>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872" name="Text Box 4">
          <a:extLst>
            <a:ext uri="{FF2B5EF4-FFF2-40B4-BE49-F238E27FC236}">
              <a16:creationId xmlns:a16="http://schemas.microsoft.com/office/drawing/2014/main" id="{4B72E075-A204-49D7-A927-0BA1EE6837A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3" name="Text Box 4">
          <a:extLst>
            <a:ext uri="{FF2B5EF4-FFF2-40B4-BE49-F238E27FC236}">
              <a16:creationId xmlns:a16="http://schemas.microsoft.com/office/drawing/2014/main" id="{CEAC9071-1D2F-4E9D-99C0-7E89F1F42AD6}"/>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52400"/>
    <xdr:sp macro="" textlink="">
      <xdr:nvSpPr>
        <xdr:cNvPr id="3874" name="Text Box 6">
          <a:extLst>
            <a:ext uri="{FF2B5EF4-FFF2-40B4-BE49-F238E27FC236}">
              <a16:creationId xmlns:a16="http://schemas.microsoft.com/office/drawing/2014/main" id="{DA5A10CB-517F-4DC3-A9A0-66333C5A4A81}"/>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5" name="Text Box 6">
          <a:extLst>
            <a:ext uri="{FF2B5EF4-FFF2-40B4-BE49-F238E27FC236}">
              <a16:creationId xmlns:a16="http://schemas.microsoft.com/office/drawing/2014/main" id="{B98D1D3A-B25B-4896-8E86-E180738784C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6" name="Text Box 4">
          <a:extLst>
            <a:ext uri="{FF2B5EF4-FFF2-40B4-BE49-F238E27FC236}">
              <a16:creationId xmlns:a16="http://schemas.microsoft.com/office/drawing/2014/main" id="{95108685-D15A-43AF-9389-C7B947544E95}"/>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24218"/>
    <xdr:sp macro="" textlink="">
      <xdr:nvSpPr>
        <xdr:cNvPr id="3877" name="Text Box 6">
          <a:extLst>
            <a:ext uri="{FF2B5EF4-FFF2-40B4-BE49-F238E27FC236}">
              <a16:creationId xmlns:a16="http://schemas.microsoft.com/office/drawing/2014/main" id="{95BE53E8-13DF-4D39-ACAD-9159D9756AE7}"/>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8" name="Text Box 4">
          <a:extLst>
            <a:ext uri="{FF2B5EF4-FFF2-40B4-BE49-F238E27FC236}">
              <a16:creationId xmlns:a16="http://schemas.microsoft.com/office/drawing/2014/main" id="{D40EE586-A575-4994-BED8-3DEEDA94B2A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79" name="Text Box 6">
          <a:extLst>
            <a:ext uri="{FF2B5EF4-FFF2-40B4-BE49-F238E27FC236}">
              <a16:creationId xmlns:a16="http://schemas.microsoft.com/office/drawing/2014/main" id="{F10015BF-D548-4365-AD8D-AEDB1791621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0" name="Text Box 4">
          <a:extLst>
            <a:ext uri="{FF2B5EF4-FFF2-40B4-BE49-F238E27FC236}">
              <a16:creationId xmlns:a16="http://schemas.microsoft.com/office/drawing/2014/main" id="{F4A90A49-9364-43D0-A139-3B1D5F56FAD6}"/>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7957"/>
    <xdr:sp macro="" textlink="">
      <xdr:nvSpPr>
        <xdr:cNvPr id="3881" name="Text Box 6">
          <a:extLst>
            <a:ext uri="{FF2B5EF4-FFF2-40B4-BE49-F238E27FC236}">
              <a16:creationId xmlns:a16="http://schemas.microsoft.com/office/drawing/2014/main" id="{54DD17F7-3E44-4906-AD66-6D28E13BD1DD}"/>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2" name="Text Box 4">
          <a:extLst>
            <a:ext uri="{FF2B5EF4-FFF2-40B4-BE49-F238E27FC236}">
              <a16:creationId xmlns:a16="http://schemas.microsoft.com/office/drawing/2014/main" id="{F3AF1ED4-A6A1-4D72-BF15-0048F4BCAA3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7957"/>
    <xdr:sp macro="" textlink="">
      <xdr:nvSpPr>
        <xdr:cNvPr id="3883" name="Text Box 6">
          <a:extLst>
            <a:ext uri="{FF2B5EF4-FFF2-40B4-BE49-F238E27FC236}">
              <a16:creationId xmlns:a16="http://schemas.microsoft.com/office/drawing/2014/main" id="{036AB57D-C534-4E41-B5D7-B970D6AFE507}"/>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4" name="Text Box 4">
          <a:extLst>
            <a:ext uri="{FF2B5EF4-FFF2-40B4-BE49-F238E27FC236}">
              <a16:creationId xmlns:a16="http://schemas.microsoft.com/office/drawing/2014/main" id="{2FAD92C0-5A88-420B-BBB9-614BDE3F1FA7}"/>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7957"/>
    <xdr:sp macro="" textlink="">
      <xdr:nvSpPr>
        <xdr:cNvPr id="3885" name="Text Box 6">
          <a:extLst>
            <a:ext uri="{FF2B5EF4-FFF2-40B4-BE49-F238E27FC236}">
              <a16:creationId xmlns:a16="http://schemas.microsoft.com/office/drawing/2014/main" id="{CB0327AF-2C23-40A9-9F6B-388998CC428F}"/>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6" name="Text Box 4">
          <a:extLst>
            <a:ext uri="{FF2B5EF4-FFF2-40B4-BE49-F238E27FC236}">
              <a16:creationId xmlns:a16="http://schemas.microsoft.com/office/drawing/2014/main" id="{70F2935B-9028-4D75-B085-36B50D75DB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887" name="Text Box 6">
          <a:extLst>
            <a:ext uri="{FF2B5EF4-FFF2-40B4-BE49-F238E27FC236}">
              <a16:creationId xmlns:a16="http://schemas.microsoft.com/office/drawing/2014/main" id="{A168E900-5C7D-4C59-90B3-2E1AD71A86A8}"/>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8" name="Text Box 4">
          <a:extLst>
            <a:ext uri="{FF2B5EF4-FFF2-40B4-BE49-F238E27FC236}">
              <a16:creationId xmlns:a16="http://schemas.microsoft.com/office/drawing/2014/main" id="{E6285266-463C-4FB1-98BE-B5BD8557620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889" name="Text Box 6">
          <a:extLst>
            <a:ext uri="{FF2B5EF4-FFF2-40B4-BE49-F238E27FC236}">
              <a16:creationId xmlns:a16="http://schemas.microsoft.com/office/drawing/2014/main" id="{006EAB2F-0E36-4D8F-98E1-FF77109CCEB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0" name="Text Box 4">
          <a:extLst>
            <a:ext uri="{FF2B5EF4-FFF2-40B4-BE49-F238E27FC236}">
              <a16:creationId xmlns:a16="http://schemas.microsoft.com/office/drawing/2014/main" id="{70EC5494-0F4D-497A-950C-98229CF27DC6}"/>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6348"/>
    <xdr:sp macro="" textlink="">
      <xdr:nvSpPr>
        <xdr:cNvPr id="3891" name="Text Box 6">
          <a:extLst>
            <a:ext uri="{FF2B5EF4-FFF2-40B4-BE49-F238E27FC236}">
              <a16:creationId xmlns:a16="http://schemas.microsoft.com/office/drawing/2014/main" id="{9B221B20-AC46-434B-8153-F94CD792F53E}"/>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2" name="Text Box 6">
          <a:extLst>
            <a:ext uri="{FF2B5EF4-FFF2-40B4-BE49-F238E27FC236}">
              <a16:creationId xmlns:a16="http://schemas.microsoft.com/office/drawing/2014/main" id="{A76B9584-1F32-4FC5-BF41-DED72B6618F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3" name="Text Box 4">
          <a:extLst>
            <a:ext uri="{FF2B5EF4-FFF2-40B4-BE49-F238E27FC236}">
              <a16:creationId xmlns:a16="http://schemas.microsoft.com/office/drawing/2014/main" id="{11788817-70DC-4875-8E85-772D6C5BCEB4}"/>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6373"/>
    <xdr:sp macro="" textlink="">
      <xdr:nvSpPr>
        <xdr:cNvPr id="3894" name="Text Box 6">
          <a:extLst>
            <a:ext uri="{FF2B5EF4-FFF2-40B4-BE49-F238E27FC236}">
              <a16:creationId xmlns:a16="http://schemas.microsoft.com/office/drawing/2014/main" id="{C83E6A65-582E-40FD-BBEF-8DA71628F49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5" name="Text Box 4">
          <a:extLst>
            <a:ext uri="{FF2B5EF4-FFF2-40B4-BE49-F238E27FC236}">
              <a16:creationId xmlns:a16="http://schemas.microsoft.com/office/drawing/2014/main" id="{96726DC6-1DA8-409F-9CBC-319661066DF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6" name="Text Box 6">
          <a:extLst>
            <a:ext uri="{FF2B5EF4-FFF2-40B4-BE49-F238E27FC236}">
              <a16:creationId xmlns:a16="http://schemas.microsoft.com/office/drawing/2014/main" id="{B613DBDC-9DC0-4723-80FA-AD7D4F65E1BD}"/>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7" name="Text Box 4">
          <a:extLst>
            <a:ext uri="{FF2B5EF4-FFF2-40B4-BE49-F238E27FC236}">
              <a16:creationId xmlns:a16="http://schemas.microsoft.com/office/drawing/2014/main" id="{84565F47-A6BC-49E5-9DCF-EB07EF049F3B}"/>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5153"/>
    <xdr:sp macro="" textlink="">
      <xdr:nvSpPr>
        <xdr:cNvPr id="3898" name="Text Box 6">
          <a:extLst>
            <a:ext uri="{FF2B5EF4-FFF2-40B4-BE49-F238E27FC236}">
              <a16:creationId xmlns:a16="http://schemas.microsoft.com/office/drawing/2014/main" id="{95877FD2-F5DF-4F00-AE5F-89BC0ECECDFF}"/>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899" name="Text Box 4">
          <a:extLst>
            <a:ext uri="{FF2B5EF4-FFF2-40B4-BE49-F238E27FC236}">
              <a16:creationId xmlns:a16="http://schemas.microsoft.com/office/drawing/2014/main" id="{9EF2284F-4234-4646-AEAC-6DAA4E673715}"/>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5153"/>
    <xdr:sp macro="" textlink="">
      <xdr:nvSpPr>
        <xdr:cNvPr id="3900" name="Text Box 6">
          <a:extLst>
            <a:ext uri="{FF2B5EF4-FFF2-40B4-BE49-F238E27FC236}">
              <a16:creationId xmlns:a16="http://schemas.microsoft.com/office/drawing/2014/main" id="{BFBAB39F-4E6A-40F4-80A6-913962760746}"/>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1" name="Text Box 4">
          <a:extLst>
            <a:ext uri="{FF2B5EF4-FFF2-40B4-BE49-F238E27FC236}">
              <a16:creationId xmlns:a16="http://schemas.microsoft.com/office/drawing/2014/main" id="{AA40F4CF-87D9-4190-BD10-3CA4E75880DF}"/>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675153"/>
    <xdr:sp macro="" textlink="">
      <xdr:nvSpPr>
        <xdr:cNvPr id="3902" name="Text Box 6">
          <a:extLst>
            <a:ext uri="{FF2B5EF4-FFF2-40B4-BE49-F238E27FC236}">
              <a16:creationId xmlns:a16="http://schemas.microsoft.com/office/drawing/2014/main" id="{A08FA1E4-5D89-4B0F-8995-6D96830AB1A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3" name="Text Box 4">
          <a:extLst>
            <a:ext uri="{FF2B5EF4-FFF2-40B4-BE49-F238E27FC236}">
              <a16:creationId xmlns:a16="http://schemas.microsoft.com/office/drawing/2014/main" id="{9E42F64D-70BF-49B4-844B-3882B67406E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52400"/>
    <xdr:sp macro="" textlink="">
      <xdr:nvSpPr>
        <xdr:cNvPr id="3904" name="Text Box 6">
          <a:extLst>
            <a:ext uri="{FF2B5EF4-FFF2-40B4-BE49-F238E27FC236}">
              <a16:creationId xmlns:a16="http://schemas.microsoft.com/office/drawing/2014/main" id="{5AD1982D-6539-4931-8339-10543ED425D2}"/>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274</xdr:row>
      <xdr:rowOff>428625</xdr:rowOff>
    </xdr:from>
    <xdr:ext cx="85725" cy="150329"/>
    <xdr:sp macro="" textlink="">
      <xdr:nvSpPr>
        <xdr:cNvPr id="3905" name="Text Box 4">
          <a:extLst>
            <a:ext uri="{FF2B5EF4-FFF2-40B4-BE49-F238E27FC236}">
              <a16:creationId xmlns:a16="http://schemas.microsoft.com/office/drawing/2014/main" id="{3B8DC10D-DCC6-4616-985F-4BDD23DBD0F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6" name="Text Box 4">
          <a:extLst>
            <a:ext uri="{FF2B5EF4-FFF2-40B4-BE49-F238E27FC236}">
              <a16:creationId xmlns:a16="http://schemas.microsoft.com/office/drawing/2014/main" id="{C8DAE5BE-2875-4126-938F-B2C35BDE00D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907" name="Text Box 6">
          <a:extLst>
            <a:ext uri="{FF2B5EF4-FFF2-40B4-BE49-F238E27FC236}">
              <a16:creationId xmlns:a16="http://schemas.microsoft.com/office/drawing/2014/main" id="{063B8BB1-C4F4-4929-9E89-049F8C37AC22}"/>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285</xdr:row>
      <xdr:rowOff>47625</xdr:rowOff>
    </xdr:from>
    <xdr:ext cx="85725" cy="819150"/>
    <xdr:sp macro="" textlink="">
      <xdr:nvSpPr>
        <xdr:cNvPr id="3908" name="Text Box 4">
          <a:extLst>
            <a:ext uri="{FF2B5EF4-FFF2-40B4-BE49-F238E27FC236}">
              <a16:creationId xmlns:a16="http://schemas.microsoft.com/office/drawing/2014/main" id="{0A9A9A99-5C72-4D59-B1E2-F05B777E89E7}"/>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819150"/>
    <xdr:sp macro="" textlink="">
      <xdr:nvSpPr>
        <xdr:cNvPr id="3909" name="Text Box 6">
          <a:extLst>
            <a:ext uri="{FF2B5EF4-FFF2-40B4-BE49-F238E27FC236}">
              <a16:creationId xmlns:a16="http://schemas.microsoft.com/office/drawing/2014/main" id="{045F2E32-A701-44F7-B5D8-D27EA9EF6E1B}"/>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0" name="Text Box 6">
          <a:extLst>
            <a:ext uri="{FF2B5EF4-FFF2-40B4-BE49-F238E27FC236}">
              <a16:creationId xmlns:a16="http://schemas.microsoft.com/office/drawing/2014/main" id="{36992672-95D0-4CDD-8B94-3ACBB622C241}"/>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1" name="Text Box 4">
          <a:extLst>
            <a:ext uri="{FF2B5EF4-FFF2-40B4-BE49-F238E27FC236}">
              <a16:creationId xmlns:a16="http://schemas.microsoft.com/office/drawing/2014/main" id="{7AC1CC91-C2B8-4F64-ABAF-EBD95C53EE25}"/>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019175"/>
    <xdr:sp macro="" textlink="">
      <xdr:nvSpPr>
        <xdr:cNvPr id="3912" name="Text Box 6">
          <a:extLst>
            <a:ext uri="{FF2B5EF4-FFF2-40B4-BE49-F238E27FC236}">
              <a16:creationId xmlns:a16="http://schemas.microsoft.com/office/drawing/2014/main" id="{EF34717E-85F7-44D6-864E-FC9464DAB969}"/>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3" name="Text Box 4">
          <a:extLst>
            <a:ext uri="{FF2B5EF4-FFF2-40B4-BE49-F238E27FC236}">
              <a16:creationId xmlns:a16="http://schemas.microsoft.com/office/drawing/2014/main" id="{57A17715-20F6-43F5-8614-FF8D0FF82FE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4" name="Text Box 6">
          <a:extLst>
            <a:ext uri="{FF2B5EF4-FFF2-40B4-BE49-F238E27FC236}">
              <a16:creationId xmlns:a16="http://schemas.microsoft.com/office/drawing/2014/main" id="{0C0B0094-3B5E-4CEA-8D5B-4569C7AF0AE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5" name="Text Box 4">
          <a:extLst>
            <a:ext uri="{FF2B5EF4-FFF2-40B4-BE49-F238E27FC236}">
              <a16:creationId xmlns:a16="http://schemas.microsoft.com/office/drawing/2014/main" id="{47DD2299-2D7C-4B8D-BF4A-40CA2A94656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676274"/>
    <xdr:sp macro="" textlink="">
      <xdr:nvSpPr>
        <xdr:cNvPr id="3916" name="Text Box 6">
          <a:extLst>
            <a:ext uri="{FF2B5EF4-FFF2-40B4-BE49-F238E27FC236}">
              <a16:creationId xmlns:a16="http://schemas.microsoft.com/office/drawing/2014/main" id="{BED672EE-0677-49D1-B73D-0ABBA39F4DD5}"/>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676274"/>
    <xdr:sp macro="" textlink="">
      <xdr:nvSpPr>
        <xdr:cNvPr id="3917" name="Text Box 4">
          <a:extLst>
            <a:ext uri="{FF2B5EF4-FFF2-40B4-BE49-F238E27FC236}">
              <a16:creationId xmlns:a16="http://schemas.microsoft.com/office/drawing/2014/main" id="{C0CB21B2-436D-472E-8291-3B7E129DE2F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285</xdr:row>
      <xdr:rowOff>0</xdr:rowOff>
    </xdr:from>
    <xdr:ext cx="85725" cy="676274"/>
    <xdr:sp macro="" textlink="">
      <xdr:nvSpPr>
        <xdr:cNvPr id="3918" name="Text Box 6">
          <a:extLst>
            <a:ext uri="{FF2B5EF4-FFF2-40B4-BE49-F238E27FC236}">
              <a16:creationId xmlns:a16="http://schemas.microsoft.com/office/drawing/2014/main" id="{E187E564-3515-46CA-A827-46869F64553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19" name="Text Box 4">
          <a:extLst>
            <a:ext uri="{FF2B5EF4-FFF2-40B4-BE49-F238E27FC236}">
              <a16:creationId xmlns:a16="http://schemas.microsoft.com/office/drawing/2014/main" id="{7889AED8-CA74-4791-B9EF-21C3173CC06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20" name="Text Box 6">
          <a:extLst>
            <a:ext uri="{FF2B5EF4-FFF2-40B4-BE49-F238E27FC236}">
              <a16:creationId xmlns:a16="http://schemas.microsoft.com/office/drawing/2014/main" id="{E66C724E-19A6-4C1C-B47C-3BF1ECA438BF}"/>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290</xdr:row>
      <xdr:rowOff>47625</xdr:rowOff>
    </xdr:from>
    <xdr:ext cx="85725" cy="819150"/>
    <xdr:sp macro="" textlink="">
      <xdr:nvSpPr>
        <xdr:cNvPr id="3921" name="Text Box 4">
          <a:extLst>
            <a:ext uri="{FF2B5EF4-FFF2-40B4-BE49-F238E27FC236}">
              <a16:creationId xmlns:a16="http://schemas.microsoft.com/office/drawing/2014/main" id="{457F64FF-833B-4F60-95FF-B1BF201DDBD6}"/>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819150"/>
    <xdr:sp macro="" textlink="">
      <xdr:nvSpPr>
        <xdr:cNvPr id="3922" name="Text Box 6">
          <a:extLst>
            <a:ext uri="{FF2B5EF4-FFF2-40B4-BE49-F238E27FC236}">
              <a16:creationId xmlns:a16="http://schemas.microsoft.com/office/drawing/2014/main" id="{426FB962-4987-422B-8657-DFDD1B3EA39B}"/>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3" name="Text Box 6">
          <a:extLst>
            <a:ext uri="{FF2B5EF4-FFF2-40B4-BE49-F238E27FC236}">
              <a16:creationId xmlns:a16="http://schemas.microsoft.com/office/drawing/2014/main" id="{C1B0F1D6-4587-49CC-888C-522361BFF2B0}"/>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4" name="Text Box 4">
          <a:extLst>
            <a:ext uri="{FF2B5EF4-FFF2-40B4-BE49-F238E27FC236}">
              <a16:creationId xmlns:a16="http://schemas.microsoft.com/office/drawing/2014/main" id="{9DC2D992-D4DE-4FF7-9244-AB40F9BC872C}"/>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019175"/>
    <xdr:sp macro="" textlink="">
      <xdr:nvSpPr>
        <xdr:cNvPr id="3925" name="Text Box 6">
          <a:extLst>
            <a:ext uri="{FF2B5EF4-FFF2-40B4-BE49-F238E27FC236}">
              <a16:creationId xmlns:a16="http://schemas.microsoft.com/office/drawing/2014/main" id="{57A97BB7-FE10-455E-A5BA-BA12C9B586BF}"/>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6" name="Text Box 4">
          <a:extLst>
            <a:ext uri="{FF2B5EF4-FFF2-40B4-BE49-F238E27FC236}">
              <a16:creationId xmlns:a16="http://schemas.microsoft.com/office/drawing/2014/main" id="{A4DC9220-DB98-4F85-B475-9597EA130FD3}"/>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27" name="Text Box 6">
          <a:extLst>
            <a:ext uri="{FF2B5EF4-FFF2-40B4-BE49-F238E27FC236}">
              <a16:creationId xmlns:a16="http://schemas.microsoft.com/office/drawing/2014/main" id="{67A19CA3-E64F-40FD-B123-EE5FE0E3605D}"/>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8" name="Text Box 4">
          <a:extLst>
            <a:ext uri="{FF2B5EF4-FFF2-40B4-BE49-F238E27FC236}">
              <a16:creationId xmlns:a16="http://schemas.microsoft.com/office/drawing/2014/main" id="{496D5F05-E6F9-49D6-82AA-CBE435F885EF}"/>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676274"/>
    <xdr:sp macro="" textlink="">
      <xdr:nvSpPr>
        <xdr:cNvPr id="3929" name="Text Box 6">
          <a:extLst>
            <a:ext uri="{FF2B5EF4-FFF2-40B4-BE49-F238E27FC236}">
              <a16:creationId xmlns:a16="http://schemas.microsoft.com/office/drawing/2014/main" id="{D9C11015-3BA8-47BD-82EF-7FFDE29577D4}"/>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676274"/>
    <xdr:sp macro="" textlink="">
      <xdr:nvSpPr>
        <xdr:cNvPr id="3930" name="Text Box 4">
          <a:extLst>
            <a:ext uri="{FF2B5EF4-FFF2-40B4-BE49-F238E27FC236}">
              <a16:creationId xmlns:a16="http://schemas.microsoft.com/office/drawing/2014/main" id="{A5E76134-4ECD-4893-BF53-FE902D953C1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290</xdr:row>
      <xdr:rowOff>0</xdr:rowOff>
    </xdr:from>
    <xdr:ext cx="85725" cy="676274"/>
    <xdr:sp macro="" textlink="">
      <xdr:nvSpPr>
        <xdr:cNvPr id="3931" name="Text Box 6">
          <a:extLst>
            <a:ext uri="{FF2B5EF4-FFF2-40B4-BE49-F238E27FC236}">
              <a16:creationId xmlns:a16="http://schemas.microsoft.com/office/drawing/2014/main" id="{D6322732-3A8F-47F9-9DFF-CE99949986FD}"/>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291</xdr:row>
      <xdr:rowOff>85725</xdr:rowOff>
    </xdr:from>
    <xdr:ext cx="85725" cy="676274"/>
    <xdr:sp macro="" textlink="">
      <xdr:nvSpPr>
        <xdr:cNvPr id="3932" name="Text Box 6">
          <a:extLst>
            <a:ext uri="{FF2B5EF4-FFF2-40B4-BE49-F238E27FC236}">
              <a16:creationId xmlns:a16="http://schemas.microsoft.com/office/drawing/2014/main" id="{BCA50D83-E201-4537-855C-D64B18B445A8}"/>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3" name="Text Box 4">
          <a:extLst>
            <a:ext uri="{FF2B5EF4-FFF2-40B4-BE49-F238E27FC236}">
              <a16:creationId xmlns:a16="http://schemas.microsoft.com/office/drawing/2014/main" id="{23BB1DA8-2B15-4783-994A-C9C11BE62763}"/>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265</xdr:row>
      <xdr:rowOff>428625</xdr:rowOff>
    </xdr:from>
    <xdr:ext cx="85725" cy="156322"/>
    <xdr:sp macro="" textlink="">
      <xdr:nvSpPr>
        <xdr:cNvPr id="3934" name="Text Box 4">
          <a:extLst>
            <a:ext uri="{FF2B5EF4-FFF2-40B4-BE49-F238E27FC236}">
              <a16:creationId xmlns:a16="http://schemas.microsoft.com/office/drawing/2014/main" id="{BDF995BF-7ACC-4C43-A029-BA1EAEE5FE39}"/>
            </a:ext>
          </a:extLst>
        </xdr:cNvPr>
        <xdr:cNvSpPr txBox="1">
          <a:spLocks noChangeArrowheads="1"/>
        </xdr:cNvSpPr>
      </xdr:nvSpPr>
      <xdr:spPr bwMode="auto">
        <a:xfrm>
          <a:off x="314325" y="532828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935" name="Text Box 4">
          <a:extLst>
            <a:ext uri="{FF2B5EF4-FFF2-40B4-BE49-F238E27FC236}">
              <a16:creationId xmlns:a16="http://schemas.microsoft.com/office/drawing/2014/main" id="{BAA7F1BB-1170-4DF9-A75F-052DD55D3F8C}"/>
            </a:ext>
          </a:extLst>
        </xdr:cNvPr>
        <xdr:cNvSpPr txBox="1">
          <a:spLocks noChangeArrowheads="1"/>
        </xdr:cNvSpPr>
      </xdr:nvSpPr>
      <xdr:spPr bwMode="auto">
        <a:xfrm>
          <a:off x="314325" y="479202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6" name="Text Box 4">
          <a:extLst>
            <a:ext uri="{FF2B5EF4-FFF2-40B4-BE49-F238E27FC236}">
              <a16:creationId xmlns:a16="http://schemas.microsoft.com/office/drawing/2014/main" id="{B836A07A-DAEC-4269-985A-AA2E15FD09A1}"/>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37" name="Text Box 6">
          <a:extLst>
            <a:ext uri="{FF2B5EF4-FFF2-40B4-BE49-F238E27FC236}">
              <a16:creationId xmlns:a16="http://schemas.microsoft.com/office/drawing/2014/main" id="{BBD36631-85C1-4133-9E4C-A1182ED32C6A}"/>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8" name="Text Box 4">
          <a:extLst>
            <a:ext uri="{FF2B5EF4-FFF2-40B4-BE49-F238E27FC236}">
              <a16:creationId xmlns:a16="http://schemas.microsoft.com/office/drawing/2014/main" id="{D2BB4111-E688-4228-9AFE-AC67A6A2543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39" name="Text Box 6">
          <a:extLst>
            <a:ext uri="{FF2B5EF4-FFF2-40B4-BE49-F238E27FC236}">
              <a16:creationId xmlns:a16="http://schemas.microsoft.com/office/drawing/2014/main" id="{FC503BAF-44E5-42F2-AA7E-7C8E390CDEF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0" name="Text Box 4">
          <a:extLst>
            <a:ext uri="{FF2B5EF4-FFF2-40B4-BE49-F238E27FC236}">
              <a16:creationId xmlns:a16="http://schemas.microsoft.com/office/drawing/2014/main" id="{7D6613A5-B9DD-4366-809F-830555C2742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1" name="Text Box 6">
          <a:extLst>
            <a:ext uri="{FF2B5EF4-FFF2-40B4-BE49-F238E27FC236}">
              <a16:creationId xmlns:a16="http://schemas.microsoft.com/office/drawing/2014/main" id="{3BF5BE8A-0006-4C25-AD04-1FD72426B238}"/>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2" name="Text Box 4">
          <a:extLst>
            <a:ext uri="{FF2B5EF4-FFF2-40B4-BE49-F238E27FC236}">
              <a16:creationId xmlns:a16="http://schemas.microsoft.com/office/drawing/2014/main" id="{BA89A401-6813-4FB8-98F9-4F9A4197DA6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3" name="Text Box 6">
          <a:extLst>
            <a:ext uri="{FF2B5EF4-FFF2-40B4-BE49-F238E27FC236}">
              <a16:creationId xmlns:a16="http://schemas.microsoft.com/office/drawing/2014/main" id="{1AA5E857-B658-4372-9D37-CCE2094A4824}"/>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4" name="Text Box 4">
          <a:extLst>
            <a:ext uri="{FF2B5EF4-FFF2-40B4-BE49-F238E27FC236}">
              <a16:creationId xmlns:a16="http://schemas.microsoft.com/office/drawing/2014/main" id="{67EBB152-EBB0-4240-9B44-FB98596CE0ED}"/>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3945" name="Text Box 6">
          <a:extLst>
            <a:ext uri="{FF2B5EF4-FFF2-40B4-BE49-F238E27FC236}">
              <a16:creationId xmlns:a16="http://schemas.microsoft.com/office/drawing/2014/main" id="{1555AE01-9AD3-477C-AAB6-3638E2BC73AF}"/>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6" name="Text Box 4">
          <a:extLst>
            <a:ext uri="{FF2B5EF4-FFF2-40B4-BE49-F238E27FC236}">
              <a16:creationId xmlns:a16="http://schemas.microsoft.com/office/drawing/2014/main" id="{95638528-31B2-4D13-A6A5-87AD9F6D5EC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47" name="Text Box 6">
          <a:extLst>
            <a:ext uri="{FF2B5EF4-FFF2-40B4-BE49-F238E27FC236}">
              <a16:creationId xmlns:a16="http://schemas.microsoft.com/office/drawing/2014/main" id="{4716D5C5-0C40-4C9C-A78B-AC218C6B702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8" name="Text Box 4">
          <a:extLst>
            <a:ext uri="{FF2B5EF4-FFF2-40B4-BE49-F238E27FC236}">
              <a16:creationId xmlns:a16="http://schemas.microsoft.com/office/drawing/2014/main" id="{60DE1EA7-FC21-461C-93B2-2B9C7DECA9D6}"/>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3949" name="Text Box 6">
          <a:extLst>
            <a:ext uri="{FF2B5EF4-FFF2-40B4-BE49-F238E27FC236}">
              <a16:creationId xmlns:a16="http://schemas.microsoft.com/office/drawing/2014/main" id="{40BEE6FC-A57C-4676-BE88-87919352E938}"/>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3950" name="Text Box 6">
          <a:extLst>
            <a:ext uri="{FF2B5EF4-FFF2-40B4-BE49-F238E27FC236}">
              <a16:creationId xmlns:a16="http://schemas.microsoft.com/office/drawing/2014/main" id="{B8BD7BFE-8720-4B48-AA5B-99C4A16B888C}"/>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1" name="Text Box 4">
          <a:extLst>
            <a:ext uri="{FF2B5EF4-FFF2-40B4-BE49-F238E27FC236}">
              <a16:creationId xmlns:a16="http://schemas.microsoft.com/office/drawing/2014/main" id="{AB345AC1-4528-436D-9212-F9728A8F1F43}"/>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6348"/>
    <xdr:sp macro="" textlink="">
      <xdr:nvSpPr>
        <xdr:cNvPr id="3952" name="Text Box 6">
          <a:extLst>
            <a:ext uri="{FF2B5EF4-FFF2-40B4-BE49-F238E27FC236}">
              <a16:creationId xmlns:a16="http://schemas.microsoft.com/office/drawing/2014/main" id="{4A7B65AE-A68F-4CC4-8977-131927534AC5}"/>
            </a:ext>
          </a:extLst>
        </xdr:cNvPr>
        <xdr:cNvSpPr txBox="1">
          <a:spLocks noChangeArrowheads="1"/>
        </xdr:cNvSpPr>
      </xdr:nvSpPr>
      <xdr:spPr bwMode="auto">
        <a:xfrm>
          <a:off x="1209675" y="506158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3" name="Text Box 6">
          <a:extLst>
            <a:ext uri="{FF2B5EF4-FFF2-40B4-BE49-F238E27FC236}">
              <a16:creationId xmlns:a16="http://schemas.microsoft.com/office/drawing/2014/main" id="{341D15E3-5918-4968-913D-04A28CA826C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4" name="Text Box 4">
          <a:extLst>
            <a:ext uri="{FF2B5EF4-FFF2-40B4-BE49-F238E27FC236}">
              <a16:creationId xmlns:a16="http://schemas.microsoft.com/office/drawing/2014/main" id="{59CA67F9-0CC9-4E95-8A8C-7F60204D6CA1}"/>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6373"/>
    <xdr:sp macro="" textlink="">
      <xdr:nvSpPr>
        <xdr:cNvPr id="3955" name="Text Box 6">
          <a:extLst>
            <a:ext uri="{FF2B5EF4-FFF2-40B4-BE49-F238E27FC236}">
              <a16:creationId xmlns:a16="http://schemas.microsoft.com/office/drawing/2014/main" id="{302121AC-D49C-4B92-8DAA-F709522C4BDC}"/>
            </a:ext>
          </a:extLst>
        </xdr:cNvPr>
        <xdr:cNvSpPr txBox="1">
          <a:spLocks noChangeArrowheads="1"/>
        </xdr:cNvSpPr>
      </xdr:nvSpPr>
      <xdr:spPr bwMode="auto">
        <a:xfrm>
          <a:off x="1209675" y="506158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6" name="Text Box 4">
          <a:extLst>
            <a:ext uri="{FF2B5EF4-FFF2-40B4-BE49-F238E27FC236}">
              <a16:creationId xmlns:a16="http://schemas.microsoft.com/office/drawing/2014/main" id="{F48C6833-D50C-474B-BD97-3FFAD7047B6A}"/>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57" name="Text Box 6">
          <a:extLst>
            <a:ext uri="{FF2B5EF4-FFF2-40B4-BE49-F238E27FC236}">
              <a16:creationId xmlns:a16="http://schemas.microsoft.com/office/drawing/2014/main" id="{CE8DAE11-56D3-4758-AC9A-D483EDA73C16}"/>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8" name="Text Box 4">
          <a:extLst>
            <a:ext uri="{FF2B5EF4-FFF2-40B4-BE49-F238E27FC236}">
              <a16:creationId xmlns:a16="http://schemas.microsoft.com/office/drawing/2014/main" id="{DF78AE2D-198C-43D2-9A96-4C003339DD1D}"/>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5153"/>
    <xdr:sp macro="" textlink="">
      <xdr:nvSpPr>
        <xdr:cNvPr id="3959" name="Text Box 6">
          <a:extLst>
            <a:ext uri="{FF2B5EF4-FFF2-40B4-BE49-F238E27FC236}">
              <a16:creationId xmlns:a16="http://schemas.microsoft.com/office/drawing/2014/main" id="{630B8F17-FE93-4501-BDD1-07950CBD7498}"/>
            </a:ext>
          </a:extLst>
        </xdr:cNvPr>
        <xdr:cNvSpPr txBox="1">
          <a:spLocks noChangeArrowheads="1"/>
        </xdr:cNvSpPr>
      </xdr:nvSpPr>
      <xdr:spPr bwMode="auto">
        <a:xfrm>
          <a:off x="260032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0" name="Text Box 4">
          <a:extLst>
            <a:ext uri="{FF2B5EF4-FFF2-40B4-BE49-F238E27FC236}">
              <a16:creationId xmlns:a16="http://schemas.microsoft.com/office/drawing/2014/main" id="{99A4B54E-026B-44BF-8585-28B977409CDD}"/>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5153"/>
    <xdr:sp macro="" textlink="">
      <xdr:nvSpPr>
        <xdr:cNvPr id="3961" name="Text Box 6">
          <a:extLst>
            <a:ext uri="{FF2B5EF4-FFF2-40B4-BE49-F238E27FC236}">
              <a16:creationId xmlns:a16="http://schemas.microsoft.com/office/drawing/2014/main" id="{3B43CD8B-7163-427C-9CC8-798B6BB5963C}"/>
            </a:ext>
          </a:extLst>
        </xdr:cNvPr>
        <xdr:cNvSpPr txBox="1">
          <a:spLocks noChangeArrowheads="1"/>
        </xdr:cNvSpPr>
      </xdr:nvSpPr>
      <xdr:spPr bwMode="auto">
        <a:xfrm>
          <a:off x="1209675"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2" name="Text Box 4">
          <a:extLst>
            <a:ext uri="{FF2B5EF4-FFF2-40B4-BE49-F238E27FC236}">
              <a16:creationId xmlns:a16="http://schemas.microsoft.com/office/drawing/2014/main" id="{84ACE079-B1D5-4255-AF30-1A2F8C55983D}"/>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5153"/>
    <xdr:sp macro="" textlink="">
      <xdr:nvSpPr>
        <xdr:cNvPr id="3963" name="Text Box 6">
          <a:extLst>
            <a:ext uri="{FF2B5EF4-FFF2-40B4-BE49-F238E27FC236}">
              <a16:creationId xmlns:a16="http://schemas.microsoft.com/office/drawing/2014/main" id="{D89BF62B-4961-4618-B5C0-10C96682D32C}"/>
            </a:ext>
          </a:extLst>
        </xdr:cNvPr>
        <xdr:cNvSpPr txBox="1">
          <a:spLocks noChangeArrowheads="1"/>
        </xdr:cNvSpPr>
      </xdr:nvSpPr>
      <xdr:spPr bwMode="auto">
        <a:xfrm>
          <a:off x="0" y="506158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3964" name="Text Box 4">
          <a:extLst>
            <a:ext uri="{FF2B5EF4-FFF2-40B4-BE49-F238E27FC236}">
              <a16:creationId xmlns:a16="http://schemas.microsoft.com/office/drawing/2014/main" id="{674009DC-74D7-4DF5-9917-ECBB50472E92}"/>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5" name="Text Box 4">
          <a:extLst>
            <a:ext uri="{FF2B5EF4-FFF2-40B4-BE49-F238E27FC236}">
              <a16:creationId xmlns:a16="http://schemas.microsoft.com/office/drawing/2014/main" id="{1F52D2B9-D6B3-47B8-8B07-26054E84D6A3}"/>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3966" name="Text Box 6">
          <a:extLst>
            <a:ext uri="{FF2B5EF4-FFF2-40B4-BE49-F238E27FC236}">
              <a16:creationId xmlns:a16="http://schemas.microsoft.com/office/drawing/2014/main" id="{0DF8E613-8A6C-4309-8265-30C5947E2EEC}"/>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67" name="Text Box 6">
          <a:extLst>
            <a:ext uri="{FF2B5EF4-FFF2-40B4-BE49-F238E27FC236}">
              <a16:creationId xmlns:a16="http://schemas.microsoft.com/office/drawing/2014/main" id="{B940EBE9-7123-400F-ADFA-19FB61138042}"/>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8" name="Text Box 4">
          <a:extLst>
            <a:ext uri="{FF2B5EF4-FFF2-40B4-BE49-F238E27FC236}">
              <a16:creationId xmlns:a16="http://schemas.microsoft.com/office/drawing/2014/main" id="{3127BBF7-AD61-427A-8629-C692B568BDED}"/>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1416"/>
    <xdr:sp macro="" textlink="">
      <xdr:nvSpPr>
        <xdr:cNvPr id="3969" name="Text Box 6">
          <a:extLst>
            <a:ext uri="{FF2B5EF4-FFF2-40B4-BE49-F238E27FC236}">
              <a16:creationId xmlns:a16="http://schemas.microsoft.com/office/drawing/2014/main" id="{1F009980-533C-49A7-806E-C13AF1402485}"/>
            </a:ext>
          </a:extLst>
        </xdr:cNvPr>
        <xdr:cNvSpPr txBox="1">
          <a:spLocks noChangeArrowheads="1"/>
        </xdr:cNvSpPr>
      </xdr:nvSpPr>
      <xdr:spPr bwMode="auto">
        <a:xfrm>
          <a:off x="1209675" y="520255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0" name="Text Box 4">
          <a:extLst>
            <a:ext uri="{FF2B5EF4-FFF2-40B4-BE49-F238E27FC236}">
              <a16:creationId xmlns:a16="http://schemas.microsoft.com/office/drawing/2014/main" id="{DB9DC664-5BFB-4418-BDA5-E1B7118E38E7}"/>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1" name="Text Box 6">
          <a:extLst>
            <a:ext uri="{FF2B5EF4-FFF2-40B4-BE49-F238E27FC236}">
              <a16:creationId xmlns:a16="http://schemas.microsoft.com/office/drawing/2014/main" id="{4B53F491-98B0-46A5-968E-10EE59DA87AE}"/>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2" name="Text Box 4">
          <a:extLst>
            <a:ext uri="{FF2B5EF4-FFF2-40B4-BE49-F238E27FC236}">
              <a16:creationId xmlns:a16="http://schemas.microsoft.com/office/drawing/2014/main" id="{1A06AC12-ADEB-41C5-9290-8A902ECB7876}"/>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836"/>
    <xdr:sp macro="" textlink="">
      <xdr:nvSpPr>
        <xdr:cNvPr id="3973" name="Text Box 6">
          <a:extLst>
            <a:ext uri="{FF2B5EF4-FFF2-40B4-BE49-F238E27FC236}">
              <a16:creationId xmlns:a16="http://schemas.microsoft.com/office/drawing/2014/main" id="{643241C2-3FCC-45B8-9B2B-EB125F70C88D}"/>
            </a:ext>
          </a:extLst>
        </xdr:cNvPr>
        <xdr:cNvSpPr txBox="1">
          <a:spLocks noChangeArrowheads="1"/>
        </xdr:cNvSpPr>
      </xdr:nvSpPr>
      <xdr:spPr bwMode="auto">
        <a:xfrm>
          <a:off x="260032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4" name="Text Box 4">
          <a:extLst>
            <a:ext uri="{FF2B5EF4-FFF2-40B4-BE49-F238E27FC236}">
              <a16:creationId xmlns:a16="http://schemas.microsoft.com/office/drawing/2014/main" id="{9DABDE0B-AE60-462C-B9F6-801B5FB699F9}"/>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836"/>
    <xdr:sp macro="" textlink="">
      <xdr:nvSpPr>
        <xdr:cNvPr id="3975" name="Text Box 6">
          <a:extLst>
            <a:ext uri="{FF2B5EF4-FFF2-40B4-BE49-F238E27FC236}">
              <a16:creationId xmlns:a16="http://schemas.microsoft.com/office/drawing/2014/main" id="{FD00E0C3-9B5B-40E5-84DA-14C0BCB103B8}"/>
            </a:ext>
          </a:extLst>
        </xdr:cNvPr>
        <xdr:cNvSpPr txBox="1">
          <a:spLocks noChangeArrowheads="1"/>
        </xdr:cNvSpPr>
      </xdr:nvSpPr>
      <xdr:spPr bwMode="auto">
        <a:xfrm>
          <a:off x="1209675"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6" name="Text Box 4">
          <a:extLst>
            <a:ext uri="{FF2B5EF4-FFF2-40B4-BE49-F238E27FC236}">
              <a16:creationId xmlns:a16="http://schemas.microsoft.com/office/drawing/2014/main" id="{C9166BC5-5B28-4D42-876B-372F945480FB}"/>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6836"/>
    <xdr:sp macro="" textlink="">
      <xdr:nvSpPr>
        <xdr:cNvPr id="3977" name="Text Box 6">
          <a:extLst>
            <a:ext uri="{FF2B5EF4-FFF2-40B4-BE49-F238E27FC236}">
              <a16:creationId xmlns:a16="http://schemas.microsoft.com/office/drawing/2014/main" id="{9EAB28A6-E628-48CD-9BA8-0C576E16836C}"/>
            </a:ext>
          </a:extLst>
        </xdr:cNvPr>
        <xdr:cNvSpPr txBox="1">
          <a:spLocks noChangeArrowheads="1"/>
        </xdr:cNvSpPr>
      </xdr:nvSpPr>
      <xdr:spPr bwMode="auto">
        <a:xfrm>
          <a:off x="0" y="520255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8" name="Text Box 4">
          <a:extLst>
            <a:ext uri="{FF2B5EF4-FFF2-40B4-BE49-F238E27FC236}">
              <a16:creationId xmlns:a16="http://schemas.microsoft.com/office/drawing/2014/main" id="{71FC9661-4A47-4AB5-A2F6-40D479CB172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79" name="Text Box 6">
          <a:extLst>
            <a:ext uri="{FF2B5EF4-FFF2-40B4-BE49-F238E27FC236}">
              <a16:creationId xmlns:a16="http://schemas.microsoft.com/office/drawing/2014/main" id="{36D70745-D5B1-4A79-B128-F887BB4E3073}"/>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0" name="Text Box 4">
          <a:extLst>
            <a:ext uri="{FF2B5EF4-FFF2-40B4-BE49-F238E27FC236}">
              <a16:creationId xmlns:a16="http://schemas.microsoft.com/office/drawing/2014/main" id="{DBE37795-0D95-4925-94EC-9A8983686F3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981" name="Text Box 6">
          <a:extLst>
            <a:ext uri="{FF2B5EF4-FFF2-40B4-BE49-F238E27FC236}">
              <a16:creationId xmlns:a16="http://schemas.microsoft.com/office/drawing/2014/main" id="{414296EB-6D3A-482B-A30B-B791839FB7D0}"/>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2" name="Text Box 4">
          <a:extLst>
            <a:ext uri="{FF2B5EF4-FFF2-40B4-BE49-F238E27FC236}">
              <a16:creationId xmlns:a16="http://schemas.microsoft.com/office/drawing/2014/main" id="{EA5B7F84-7B8A-46A3-90E8-FBB54990FF7D}"/>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3983" name="Text Box 6">
          <a:extLst>
            <a:ext uri="{FF2B5EF4-FFF2-40B4-BE49-F238E27FC236}">
              <a16:creationId xmlns:a16="http://schemas.microsoft.com/office/drawing/2014/main" id="{DF42D94B-192A-4926-AA74-D671040805B1}"/>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4" name="Text Box 6">
          <a:extLst>
            <a:ext uri="{FF2B5EF4-FFF2-40B4-BE49-F238E27FC236}">
              <a16:creationId xmlns:a16="http://schemas.microsoft.com/office/drawing/2014/main" id="{DFEE7F36-755A-43B5-8AAD-79228FDF3F5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5" name="Text Box 4">
          <a:extLst>
            <a:ext uri="{FF2B5EF4-FFF2-40B4-BE49-F238E27FC236}">
              <a16:creationId xmlns:a16="http://schemas.microsoft.com/office/drawing/2014/main" id="{C9199CF7-662E-4482-9B0A-CBA3EF3AD67E}"/>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3986" name="Text Box 6">
          <a:extLst>
            <a:ext uri="{FF2B5EF4-FFF2-40B4-BE49-F238E27FC236}">
              <a16:creationId xmlns:a16="http://schemas.microsoft.com/office/drawing/2014/main" id="{5D3534B6-4441-4FCA-AD2C-63A7E40B4FBA}"/>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7" name="Text Box 4">
          <a:extLst>
            <a:ext uri="{FF2B5EF4-FFF2-40B4-BE49-F238E27FC236}">
              <a16:creationId xmlns:a16="http://schemas.microsoft.com/office/drawing/2014/main" id="{71B5B38E-0A39-42C9-B153-5DB7F8438D10}"/>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88" name="Text Box 6">
          <a:extLst>
            <a:ext uri="{FF2B5EF4-FFF2-40B4-BE49-F238E27FC236}">
              <a16:creationId xmlns:a16="http://schemas.microsoft.com/office/drawing/2014/main" id="{13423A1E-A66B-436F-9BEF-4F6A04D6B648}"/>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89" name="Text Box 4">
          <a:extLst>
            <a:ext uri="{FF2B5EF4-FFF2-40B4-BE49-F238E27FC236}">
              <a16:creationId xmlns:a16="http://schemas.microsoft.com/office/drawing/2014/main" id="{31643F68-4F6D-46A1-AF99-61461609DF47}"/>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3990" name="Text Box 6">
          <a:extLst>
            <a:ext uri="{FF2B5EF4-FFF2-40B4-BE49-F238E27FC236}">
              <a16:creationId xmlns:a16="http://schemas.microsoft.com/office/drawing/2014/main" id="{0D9A6AEA-2B39-4FC8-B5F3-36F76AA7D0D8}"/>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1" name="Text Box 4">
          <a:extLst>
            <a:ext uri="{FF2B5EF4-FFF2-40B4-BE49-F238E27FC236}">
              <a16:creationId xmlns:a16="http://schemas.microsoft.com/office/drawing/2014/main" id="{08F38844-EFC6-41BD-89D2-10ACAEA016B9}"/>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3992" name="Text Box 6">
          <a:extLst>
            <a:ext uri="{FF2B5EF4-FFF2-40B4-BE49-F238E27FC236}">
              <a16:creationId xmlns:a16="http://schemas.microsoft.com/office/drawing/2014/main" id="{952EB982-9FAB-46EC-8066-C537938DA0E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3" name="Text Box 4">
          <a:extLst>
            <a:ext uri="{FF2B5EF4-FFF2-40B4-BE49-F238E27FC236}">
              <a16:creationId xmlns:a16="http://schemas.microsoft.com/office/drawing/2014/main" id="{F896EA4A-9282-4DA7-BF5B-2478B230B0E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3994" name="Text Box 6">
          <a:extLst>
            <a:ext uri="{FF2B5EF4-FFF2-40B4-BE49-F238E27FC236}">
              <a16:creationId xmlns:a16="http://schemas.microsoft.com/office/drawing/2014/main" id="{C02FC29D-E735-48B5-AF31-96C934CA373B}"/>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5" name="Text Box 4">
          <a:extLst>
            <a:ext uri="{FF2B5EF4-FFF2-40B4-BE49-F238E27FC236}">
              <a16:creationId xmlns:a16="http://schemas.microsoft.com/office/drawing/2014/main" id="{344BBA9C-EF92-4D48-AD6B-E8F50A738B19}"/>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3996" name="Text Box 6">
          <a:extLst>
            <a:ext uri="{FF2B5EF4-FFF2-40B4-BE49-F238E27FC236}">
              <a16:creationId xmlns:a16="http://schemas.microsoft.com/office/drawing/2014/main" id="{6AF99C0E-CD24-4B29-9DAB-9F25605B45E4}"/>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7" name="Text Box 4">
          <a:extLst>
            <a:ext uri="{FF2B5EF4-FFF2-40B4-BE49-F238E27FC236}">
              <a16:creationId xmlns:a16="http://schemas.microsoft.com/office/drawing/2014/main" id="{44F0E77E-5CAE-4439-950E-6BB751D60FE6}"/>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998" name="Text Box 6">
          <a:extLst>
            <a:ext uri="{FF2B5EF4-FFF2-40B4-BE49-F238E27FC236}">
              <a16:creationId xmlns:a16="http://schemas.microsoft.com/office/drawing/2014/main" id="{5A526CBD-1DAF-44F3-B6F1-FED958EF9098}"/>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3999" name="Text Box 4">
          <a:extLst>
            <a:ext uri="{FF2B5EF4-FFF2-40B4-BE49-F238E27FC236}">
              <a16:creationId xmlns:a16="http://schemas.microsoft.com/office/drawing/2014/main" id="{9430E138-29E9-412E-94BA-59DF9CC75CA2}"/>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0" name="Text Box 6">
          <a:extLst>
            <a:ext uri="{FF2B5EF4-FFF2-40B4-BE49-F238E27FC236}">
              <a16:creationId xmlns:a16="http://schemas.microsoft.com/office/drawing/2014/main" id="{9F4D8212-F7FF-4DB3-858D-8ABB742656F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1" name="Text Box 4">
          <a:extLst>
            <a:ext uri="{FF2B5EF4-FFF2-40B4-BE49-F238E27FC236}">
              <a16:creationId xmlns:a16="http://schemas.microsoft.com/office/drawing/2014/main" id="{48354EA8-67A4-4758-A3F7-F2855A893527}"/>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2" name="Text Box 6">
          <a:extLst>
            <a:ext uri="{FF2B5EF4-FFF2-40B4-BE49-F238E27FC236}">
              <a16:creationId xmlns:a16="http://schemas.microsoft.com/office/drawing/2014/main" id="{A2B03852-0B89-4C99-A37B-3679650CEF59}"/>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3" name="Text Box 4">
          <a:extLst>
            <a:ext uri="{FF2B5EF4-FFF2-40B4-BE49-F238E27FC236}">
              <a16:creationId xmlns:a16="http://schemas.microsoft.com/office/drawing/2014/main" id="{00F20E0D-7713-41FA-8B0B-FA332C9B3BFB}"/>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4" name="Text Box 6">
          <a:extLst>
            <a:ext uri="{FF2B5EF4-FFF2-40B4-BE49-F238E27FC236}">
              <a16:creationId xmlns:a16="http://schemas.microsoft.com/office/drawing/2014/main" id="{E8E15526-6716-415D-B80E-48940767A03C}"/>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5" name="Text Box 4">
          <a:extLst>
            <a:ext uri="{FF2B5EF4-FFF2-40B4-BE49-F238E27FC236}">
              <a16:creationId xmlns:a16="http://schemas.microsoft.com/office/drawing/2014/main" id="{6136A14B-4275-4615-BD9E-3790E08CAA72}"/>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260</xdr:row>
      <xdr:rowOff>0</xdr:rowOff>
    </xdr:from>
    <xdr:ext cx="85725" cy="114300"/>
    <xdr:sp macro="" textlink="">
      <xdr:nvSpPr>
        <xdr:cNvPr id="4006" name="Text Box 6">
          <a:extLst>
            <a:ext uri="{FF2B5EF4-FFF2-40B4-BE49-F238E27FC236}">
              <a16:creationId xmlns:a16="http://schemas.microsoft.com/office/drawing/2014/main" id="{8B717C68-7AA1-478C-8D05-025224EF251C}"/>
            </a:ext>
          </a:extLst>
        </xdr:cNvPr>
        <xdr:cNvSpPr txBox="1">
          <a:spLocks noChangeArrowheads="1"/>
        </xdr:cNvSpPr>
      </xdr:nvSpPr>
      <xdr:spPr bwMode="auto">
        <a:xfrm>
          <a:off x="26003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7" name="Text Box 4">
          <a:extLst>
            <a:ext uri="{FF2B5EF4-FFF2-40B4-BE49-F238E27FC236}">
              <a16:creationId xmlns:a16="http://schemas.microsoft.com/office/drawing/2014/main" id="{11093E57-A7C8-49A1-BBC7-48908D323663}"/>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260</xdr:row>
      <xdr:rowOff>0</xdr:rowOff>
    </xdr:from>
    <xdr:ext cx="85725" cy="114300"/>
    <xdr:sp macro="" textlink="">
      <xdr:nvSpPr>
        <xdr:cNvPr id="4008" name="Text Box 6">
          <a:extLst>
            <a:ext uri="{FF2B5EF4-FFF2-40B4-BE49-F238E27FC236}">
              <a16:creationId xmlns:a16="http://schemas.microsoft.com/office/drawing/2014/main" id="{A8062B42-B399-464E-AA43-AFEC109D9EEF}"/>
            </a:ext>
          </a:extLst>
        </xdr:cNvPr>
        <xdr:cNvSpPr txBox="1">
          <a:spLocks noChangeArrowheads="1"/>
        </xdr:cNvSpPr>
      </xdr:nvSpPr>
      <xdr:spPr bwMode="auto">
        <a:xfrm>
          <a:off x="120967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09" name="Text Box 4">
          <a:extLst>
            <a:ext uri="{FF2B5EF4-FFF2-40B4-BE49-F238E27FC236}">
              <a16:creationId xmlns:a16="http://schemas.microsoft.com/office/drawing/2014/main" id="{46907602-107B-4C43-82AC-77069A99A0D0}"/>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260</xdr:row>
      <xdr:rowOff>0</xdr:rowOff>
    </xdr:from>
    <xdr:ext cx="85725" cy="114300"/>
    <xdr:sp macro="" textlink="">
      <xdr:nvSpPr>
        <xdr:cNvPr id="4010" name="Text Box 6">
          <a:extLst>
            <a:ext uri="{FF2B5EF4-FFF2-40B4-BE49-F238E27FC236}">
              <a16:creationId xmlns:a16="http://schemas.microsoft.com/office/drawing/2014/main" id="{30DA7DA9-609F-42B6-9E5F-CD16A804A949}"/>
            </a:ext>
          </a:extLst>
        </xdr:cNvPr>
        <xdr:cNvSpPr txBox="1">
          <a:spLocks noChangeArrowheads="1"/>
        </xdr:cNvSpPr>
      </xdr:nvSpPr>
      <xdr:spPr bwMode="auto">
        <a:xfrm>
          <a:off x="0"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260</xdr:row>
      <xdr:rowOff>0</xdr:rowOff>
    </xdr:from>
    <xdr:ext cx="85725" cy="114300"/>
    <xdr:sp macro="" textlink="">
      <xdr:nvSpPr>
        <xdr:cNvPr id="4011" name="Text Box 6">
          <a:extLst>
            <a:ext uri="{FF2B5EF4-FFF2-40B4-BE49-F238E27FC236}">
              <a16:creationId xmlns:a16="http://schemas.microsoft.com/office/drawing/2014/main" id="{318D691A-76BA-4960-BB80-50FB810D2710}"/>
            </a:ext>
          </a:extLst>
        </xdr:cNvPr>
        <xdr:cNvSpPr txBox="1">
          <a:spLocks noChangeArrowheads="1"/>
        </xdr:cNvSpPr>
      </xdr:nvSpPr>
      <xdr:spPr bwMode="auto">
        <a:xfrm>
          <a:off x="4162425" y="518064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2" name="Text Box 4">
          <a:extLst>
            <a:ext uri="{FF2B5EF4-FFF2-40B4-BE49-F238E27FC236}">
              <a16:creationId xmlns:a16="http://schemas.microsoft.com/office/drawing/2014/main" id="{0EF29FA0-6E7E-44FE-9D56-E7B6A5D10A6C}"/>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13" name="Text Box 6">
          <a:extLst>
            <a:ext uri="{FF2B5EF4-FFF2-40B4-BE49-F238E27FC236}">
              <a16:creationId xmlns:a16="http://schemas.microsoft.com/office/drawing/2014/main" id="{B06F19D1-507C-42F7-BC43-F5932E8422A5}"/>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4" name="Text Box 6">
          <a:extLst>
            <a:ext uri="{FF2B5EF4-FFF2-40B4-BE49-F238E27FC236}">
              <a16:creationId xmlns:a16="http://schemas.microsoft.com/office/drawing/2014/main" id="{EB9B1939-A4B0-43BE-8C1A-60AC369CCD5F}"/>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5" name="Text Box 4">
          <a:extLst>
            <a:ext uri="{FF2B5EF4-FFF2-40B4-BE49-F238E27FC236}">
              <a16:creationId xmlns:a16="http://schemas.microsoft.com/office/drawing/2014/main" id="{79287422-5512-466B-B79D-BF3FDFEFFEC4}"/>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16" name="Text Box 6">
          <a:extLst>
            <a:ext uri="{FF2B5EF4-FFF2-40B4-BE49-F238E27FC236}">
              <a16:creationId xmlns:a16="http://schemas.microsoft.com/office/drawing/2014/main" id="{D3BC90A2-7730-4854-BC94-60BBFE7CADDF}"/>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7" name="Text Box 4">
          <a:extLst>
            <a:ext uri="{FF2B5EF4-FFF2-40B4-BE49-F238E27FC236}">
              <a16:creationId xmlns:a16="http://schemas.microsoft.com/office/drawing/2014/main" id="{A55AD52B-AD3D-4A05-AC1B-FE38C402B4E8}"/>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18" name="Text Box 6">
          <a:extLst>
            <a:ext uri="{FF2B5EF4-FFF2-40B4-BE49-F238E27FC236}">
              <a16:creationId xmlns:a16="http://schemas.microsoft.com/office/drawing/2014/main" id="{B2BCFCD8-2805-4FDD-B8BD-B2491C78404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19" name="Text Box 4">
          <a:extLst>
            <a:ext uri="{FF2B5EF4-FFF2-40B4-BE49-F238E27FC236}">
              <a16:creationId xmlns:a16="http://schemas.microsoft.com/office/drawing/2014/main" id="{DCF03A57-9918-4A4F-B6E9-89C4B9BE5629}"/>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20" name="Text Box 6">
          <a:extLst>
            <a:ext uri="{FF2B5EF4-FFF2-40B4-BE49-F238E27FC236}">
              <a16:creationId xmlns:a16="http://schemas.microsoft.com/office/drawing/2014/main" id="{076BD2D9-E246-48FE-9929-AC51E7245C1D}"/>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1" name="Text Box 4">
          <a:extLst>
            <a:ext uri="{FF2B5EF4-FFF2-40B4-BE49-F238E27FC236}">
              <a16:creationId xmlns:a16="http://schemas.microsoft.com/office/drawing/2014/main" id="{4BB08307-FAB7-4136-B187-3FE9D2950D1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22" name="Text Box 6">
          <a:extLst>
            <a:ext uri="{FF2B5EF4-FFF2-40B4-BE49-F238E27FC236}">
              <a16:creationId xmlns:a16="http://schemas.microsoft.com/office/drawing/2014/main" id="{3C913981-9000-4627-8767-24F4AD39DBD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3" name="Text Box 4">
          <a:extLst>
            <a:ext uri="{FF2B5EF4-FFF2-40B4-BE49-F238E27FC236}">
              <a16:creationId xmlns:a16="http://schemas.microsoft.com/office/drawing/2014/main" id="{E46615AD-FB8C-4BEC-80E2-3B3C1EA824FB}"/>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676274"/>
    <xdr:sp macro="" textlink="">
      <xdr:nvSpPr>
        <xdr:cNvPr id="4024" name="Text Box 6">
          <a:extLst>
            <a:ext uri="{FF2B5EF4-FFF2-40B4-BE49-F238E27FC236}">
              <a16:creationId xmlns:a16="http://schemas.microsoft.com/office/drawing/2014/main" id="{363E6A6C-9509-4075-A442-A80EAEB48DA6}"/>
            </a:ext>
          </a:extLst>
        </xdr:cNvPr>
        <xdr:cNvSpPr txBox="1">
          <a:spLocks noChangeArrowheads="1"/>
        </xdr:cNvSpPr>
      </xdr:nvSpPr>
      <xdr:spPr bwMode="auto">
        <a:xfrm>
          <a:off x="0"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25" name="Text Box 4">
          <a:extLst>
            <a:ext uri="{FF2B5EF4-FFF2-40B4-BE49-F238E27FC236}">
              <a16:creationId xmlns:a16="http://schemas.microsoft.com/office/drawing/2014/main" id="{C94AA945-7D76-48D6-93EC-E76F13507701}"/>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6" name="Text Box 4">
          <a:extLst>
            <a:ext uri="{FF2B5EF4-FFF2-40B4-BE49-F238E27FC236}">
              <a16:creationId xmlns:a16="http://schemas.microsoft.com/office/drawing/2014/main" id="{929FB7CD-2A65-4340-A66E-5CD2131ADEA5}"/>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52400"/>
    <xdr:sp macro="" textlink="">
      <xdr:nvSpPr>
        <xdr:cNvPr id="4027" name="Text Box 6">
          <a:extLst>
            <a:ext uri="{FF2B5EF4-FFF2-40B4-BE49-F238E27FC236}">
              <a16:creationId xmlns:a16="http://schemas.microsoft.com/office/drawing/2014/main" id="{71A6A2A3-87AB-43D9-90B3-09245BE0DE5A}"/>
            </a:ext>
          </a:extLst>
        </xdr:cNvPr>
        <xdr:cNvSpPr txBox="1">
          <a:spLocks noChangeArrowheads="1"/>
        </xdr:cNvSpPr>
      </xdr:nvSpPr>
      <xdr:spPr bwMode="auto">
        <a:xfrm>
          <a:off x="4162425" y="506158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28" name="Text Box 6">
          <a:extLst>
            <a:ext uri="{FF2B5EF4-FFF2-40B4-BE49-F238E27FC236}">
              <a16:creationId xmlns:a16="http://schemas.microsoft.com/office/drawing/2014/main" id="{BBBA07E0-5BC3-418D-9AA9-6F5FD2DEBFBC}"/>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29" name="Text Box 4">
          <a:extLst>
            <a:ext uri="{FF2B5EF4-FFF2-40B4-BE49-F238E27FC236}">
              <a16:creationId xmlns:a16="http://schemas.microsoft.com/office/drawing/2014/main" id="{93A8AA5B-A704-428B-8B76-3AE7BBFDC6BE}"/>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24218"/>
    <xdr:sp macro="" textlink="">
      <xdr:nvSpPr>
        <xdr:cNvPr id="4030" name="Text Box 6">
          <a:extLst>
            <a:ext uri="{FF2B5EF4-FFF2-40B4-BE49-F238E27FC236}">
              <a16:creationId xmlns:a16="http://schemas.microsoft.com/office/drawing/2014/main" id="{149F4666-6F97-47EB-BF19-B92B2D1656C3}"/>
            </a:ext>
          </a:extLst>
        </xdr:cNvPr>
        <xdr:cNvSpPr txBox="1">
          <a:spLocks noChangeArrowheads="1"/>
        </xdr:cNvSpPr>
      </xdr:nvSpPr>
      <xdr:spPr bwMode="auto">
        <a:xfrm>
          <a:off x="1209675" y="520255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1" name="Text Box 4">
          <a:extLst>
            <a:ext uri="{FF2B5EF4-FFF2-40B4-BE49-F238E27FC236}">
              <a16:creationId xmlns:a16="http://schemas.microsoft.com/office/drawing/2014/main" id="{54B2EDEC-C2E4-45FD-8F9F-54BEE19F0998}"/>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2" name="Text Box 6">
          <a:extLst>
            <a:ext uri="{FF2B5EF4-FFF2-40B4-BE49-F238E27FC236}">
              <a16:creationId xmlns:a16="http://schemas.microsoft.com/office/drawing/2014/main" id="{24AB26AA-0751-4288-BF3A-7D572002D96F}"/>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3" name="Text Box 4">
          <a:extLst>
            <a:ext uri="{FF2B5EF4-FFF2-40B4-BE49-F238E27FC236}">
              <a16:creationId xmlns:a16="http://schemas.microsoft.com/office/drawing/2014/main" id="{E0DCF343-5108-4F5B-8265-8355E1DA4F63}"/>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7957"/>
    <xdr:sp macro="" textlink="">
      <xdr:nvSpPr>
        <xdr:cNvPr id="4034" name="Text Box 6">
          <a:extLst>
            <a:ext uri="{FF2B5EF4-FFF2-40B4-BE49-F238E27FC236}">
              <a16:creationId xmlns:a16="http://schemas.microsoft.com/office/drawing/2014/main" id="{4812AF30-5710-4F52-B5FF-966B98532D08}"/>
            </a:ext>
          </a:extLst>
        </xdr:cNvPr>
        <xdr:cNvSpPr txBox="1">
          <a:spLocks noChangeArrowheads="1"/>
        </xdr:cNvSpPr>
      </xdr:nvSpPr>
      <xdr:spPr bwMode="auto">
        <a:xfrm>
          <a:off x="260032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5" name="Text Box 4">
          <a:extLst>
            <a:ext uri="{FF2B5EF4-FFF2-40B4-BE49-F238E27FC236}">
              <a16:creationId xmlns:a16="http://schemas.microsoft.com/office/drawing/2014/main" id="{6334A2EA-BB7E-4A27-AC25-A8EEC4773132}"/>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7957"/>
    <xdr:sp macro="" textlink="">
      <xdr:nvSpPr>
        <xdr:cNvPr id="4036" name="Text Box 6">
          <a:extLst>
            <a:ext uri="{FF2B5EF4-FFF2-40B4-BE49-F238E27FC236}">
              <a16:creationId xmlns:a16="http://schemas.microsoft.com/office/drawing/2014/main" id="{50366AE6-BE79-4965-A95A-DBB29FA7DE24}"/>
            </a:ext>
          </a:extLst>
        </xdr:cNvPr>
        <xdr:cNvSpPr txBox="1">
          <a:spLocks noChangeArrowheads="1"/>
        </xdr:cNvSpPr>
      </xdr:nvSpPr>
      <xdr:spPr bwMode="auto">
        <a:xfrm>
          <a:off x="1209675"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7" name="Text Box 4">
          <a:extLst>
            <a:ext uri="{FF2B5EF4-FFF2-40B4-BE49-F238E27FC236}">
              <a16:creationId xmlns:a16="http://schemas.microsoft.com/office/drawing/2014/main" id="{EDABB94D-0B8A-4C98-B611-80BD6A263AD8}"/>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7957"/>
    <xdr:sp macro="" textlink="">
      <xdr:nvSpPr>
        <xdr:cNvPr id="4038" name="Text Box 6">
          <a:extLst>
            <a:ext uri="{FF2B5EF4-FFF2-40B4-BE49-F238E27FC236}">
              <a16:creationId xmlns:a16="http://schemas.microsoft.com/office/drawing/2014/main" id="{D14E329B-E3BB-4A10-8011-9DDD8F97C56C}"/>
            </a:ext>
          </a:extLst>
        </xdr:cNvPr>
        <xdr:cNvSpPr txBox="1">
          <a:spLocks noChangeArrowheads="1"/>
        </xdr:cNvSpPr>
      </xdr:nvSpPr>
      <xdr:spPr bwMode="auto">
        <a:xfrm>
          <a:off x="0" y="520255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39" name="Text Box 4">
          <a:extLst>
            <a:ext uri="{FF2B5EF4-FFF2-40B4-BE49-F238E27FC236}">
              <a16:creationId xmlns:a16="http://schemas.microsoft.com/office/drawing/2014/main" id="{10611567-3687-4FD0-9605-151667B4C9BB}"/>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40" name="Text Box 6">
          <a:extLst>
            <a:ext uri="{FF2B5EF4-FFF2-40B4-BE49-F238E27FC236}">
              <a16:creationId xmlns:a16="http://schemas.microsoft.com/office/drawing/2014/main" id="{4B1A7837-8B81-4C85-A81E-3035DABD3160}"/>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1" name="Text Box 4">
          <a:extLst>
            <a:ext uri="{FF2B5EF4-FFF2-40B4-BE49-F238E27FC236}">
              <a16:creationId xmlns:a16="http://schemas.microsoft.com/office/drawing/2014/main" id="{966C045C-FC8A-4873-88D5-11A9ACDCCB27}"/>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42" name="Text Box 6">
          <a:extLst>
            <a:ext uri="{FF2B5EF4-FFF2-40B4-BE49-F238E27FC236}">
              <a16:creationId xmlns:a16="http://schemas.microsoft.com/office/drawing/2014/main" id="{9488EF4C-824F-4783-BD9C-160FBC49E514}"/>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3" name="Text Box 4">
          <a:extLst>
            <a:ext uri="{FF2B5EF4-FFF2-40B4-BE49-F238E27FC236}">
              <a16:creationId xmlns:a16="http://schemas.microsoft.com/office/drawing/2014/main" id="{1146BF19-1321-4734-B827-6F5398F974D8}"/>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6348"/>
    <xdr:sp macro="" textlink="">
      <xdr:nvSpPr>
        <xdr:cNvPr id="4044" name="Text Box 6">
          <a:extLst>
            <a:ext uri="{FF2B5EF4-FFF2-40B4-BE49-F238E27FC236}">
              <a16:creationId xmlns:a16="http://schemas.microsoft.com/office/drawing/2014/main" id="{5D91D1F5-04D3-49ED-BBF6-64DE277353CB}"/>
            </a:ext>
          </a:extLst>
        </xdr:cNvPr>
        <xdr:cNvSpPr txBox="1">
          <a:spLocks noChangeArrowheads="1"/>
        </xdr:cNvSpPr>
      </xdr:nvSpPr>
      <xdr:spPr bwMode="auto">
        <a:xfrm>
          <a:off x="1209675" y="520255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5" name="Text Box 6">
          <a:extLst>
            <a:ext uri="{FF2B5EF4-FFF2-40B4-BE49-F238E27FC236}">
              <a16:creationId xmlns:a16="http://schemas.microsoft.com/office/drawing/2014/main" id="{E9083B96-7D33-4D2B-A490-9B872D35E701}"/>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6" name="Text Box 4">
          <a:extLst>
            <a:ext uri="{FF2B5EF4-FFF2-40B4-BE49-F238E27FC236}">
              <a16:creationId xmlns:a16="http://schemas.microsoft.com/office/drawing/2014/main" id="{638BAAE9-6EA6-4CE2-B05C-447672A4D8A2}"/>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6373"/>
    <xdr:sp macro="" textlink="">
      <xdr:nvSpPr>
        <xdr:cNvPr id="4047" name="Text Box 6">
          <a:extLst>
            <a:ext uri="{FF2B5EF4-FFF2-40B4-BE49-F238E27FC236}">
              <a16:creationId xmlns:a16="http://schemas.microsoft.com/office/drawing/2014/main" id="{A5506333-3E72-42BC-BC59-E3209DBEBA78}"/>
            </a:ext>
          </a:extLst>
        </xdr:cNvPr>
        <xdr:cNvSpPr txBox="1">
          <a:spLocks noChangeArrowheads="1"/>
        </xdr:cNvSpPr>
      </xdr:nvSpPr>
      <xdr:spPr bwMode="auto">
        <a:xfrm>
          <a:off x="1209675" y="520255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8" name="Text Box 4">
          <a:extLst>
            <a:ext uri="{FF2B5EF4-FFF2-40B4-BE49-F238E27FC236}">
              <a16:creationId xmlns:a16="http://schemas.microsoft.com/office/drawing/2014/main" id="{6C2622A1-FA89-4B28-9B2B-4ED34FD370CF}"/>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49" name="Text Box 6">
          <a:extLst>
            <a:ext uri="{FF2B5EF4-FFF2-40B4-BE49-F238E27FC236}">
              <a16:creationId xmlns:a16="http://schemas.microsoft.com/office/drawing/2014/main" id="{C2BAA470-0982-4205-9350-D6F5F85340D3}"/>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0" name="Text Box 4">
          <a:extLst>
            <a:ext uri="{FF2B5EF4-FFF2-40B4-BE49-F238E27FC236}">
              <a16:creationId xmlns:a16="http://schemas.microsoft.com/office/drawing/2014/main" id="{78A5104C-20A6-4303-97F0-8EA1617DE29E}"/>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5153"/>
    <xdr:sp macro="" textlink="">
      <xdr:nvSpPr>
        <xdr:cNvPr id="4051" name="Text Box 6">
          <a:extLst>
            <a:ext uri="{FF2B5EF4-FFF2-40B4-BE49-F238E27FC236}">
              <a16:creationId xmlns:a16="http://schemas.microsoft.com/office/drawing/2014/main" id="{CD007042-6702-48D5-8EF3-DA4EC65EEFC1}"/>
            </a:ext>
          </a:extLst>
        </xdr:cNvPr>
        <xdr:cNvSpPr txBox="1">
          <a:spLocks noChangeArrowheads="1"/>
        </xdr:cNvSpPr>
      </xdr:nvSpPr>
      <xdr:spPr bwMode="auto">
        <a:xfrm>
          <a:off x="260032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2" name="Text Box 4">
          <a:extLst>
            <a:ext uri="{FF2B5EF4-FFF2-40B4-BE49-F238E27FC236}">
              <a16:creationId xmlns:a16="http://schemas.microsoft.com/office/drawing/2014/main" id="{F623778B-0CA1-4455-B28B-194D9DAA475C}"/>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5153"/>
    <xdr:sp macro="" textlink="">
      <xdr:nvSpPr>
        <xdr:cNvPr id="4053" name="Text Box 6">
          <a:extLst>
            <a:ext uri="{FF2B5EF4-FFF2-40B4-BE49-F238E27FC236}">
              <a16:creationId xmlns:a16="http://schemas.microsoft.com/office/drawing/2014/main" id="{214D5BA3-891A-467B-B6F2-04C0FD140DD7}"/>
            </a:ext>
          </a:extLst>
        </xdr:cNvPr>
        <xdr:cNvSpPr txBox="1">
          <a:spLocks noChangeArrowheads="1"/>
        </xdr:cNvSpPr>
      </xdr:nvSpPr>
      <xdr:spPr bwMode="auto">
        <a:xfrm>
          <a:off x="1209675"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4" name="Text Box 4">
          <a:extLst>
            <a:ext uri="{FF2B5EF4-FFF2-40B4-BE49-F238E27FC236}">
              <a16:creationId xmlns:a16="http://schemas.microsoft.com/office/drawing/2014/main" id="{2B350B64-3606-4FE7-83D7-3F6428D1D2E4}"/>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675153"/>
    <xdr:sp macro="" textlink="">
      <xdr:nvSpPr>
        <xdr:cNvPr id="4055" name="Text Box 6">
          <a:extLst>
            <a:ext uri="{FF2B5EF4-FFF2-40B4-BE49-F238E27FC236}">
              <a16:creationId xmlns:a16="http://schemas.microsoft.com/office/drawing/2014/main" id="{3ED62D93-7880-4441-93B7-95FB2ECB9FD9}"/>
            </a:ext>
          </a:extLst>
        </xdr:cNvPr>
        <xdr:cNvSpPr txBox="1">
          <a:spLocks noChangeArrowheads="1"/>
        </xdr:cNvSpPr>
      </xdr:nvSpPr>
      <xdr:spPr bwMode="auto">
        <a:xfrm>
          <a:off x="0" y="520255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6" name="Text Box 4">
          <a:extLst>
            <a:ext uri="{FF2B5EF4-FFF2-40B4-BE49-F238E27FC236}">
              <a16:creationId xmlns:a16="http://schemas.microsoft.com/office/drawing/2014/main" id="{77F4B328-D512-417E-AD36-F5934AC5DF96}"/>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52400"/>
    <xdr:sp macro="" textlink="">
      <xdr:nvSpPr>
        <xdr:cNvPr id="4057" name="Text Box 6">
          <a:extLst>
            <a:ext uri="{FF2B5EF4-FFF2-40B4-BE49-F238E27FC236}">
              <a16:creationId xmlns:a16="http://schemas.microsoft.com/office/drawing/2014/main" id="{D007359E-4CC8-45A1-AFF2-57EA24B2D5DF}"/>
            </a:ext>
          </a:extLst>
        </xdr:cNvPr>
        <xdr:cNvSpPr txBox="1">
          <a:spLocks noChangeArrowheads="1"/>
        </xdr:cNvSpPr>
      </xdr:nvSpPr>
      <xdr:spPr bwMode="auto">
        <a:xfrm>
          <a:off x="4162425" y="52025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245</xdr:row>
      <xdr:rowOff>428625</xdr:rowOff>
    </xdr:from>
    <xdr:ext cx="85725" cy="150329"/>
    <xdr:sp macro="" textlink="">
      <xdr:nvSpPr>
        <xdr:cNvPr id="4058" name="Text Box 4">
          <a:extLst>
            <a:ext uri="{FF2B5EF4-FFF2-40B4-BE49-F238E27FC236}">
              <a16:creationId xmlns:a16="http://schemas.microsoft.com/office/drawing/2014/main" id="{E69B2E0B-C64F-4803-A08C-21AF3EA5E5BE}"/>
            </a:ext>
          </a:extLst>
        </xdr:cNvPr>
        <xdr:cNvSpPr txBox="1">
          <a:spLocks noChangeArrowheads="1"/>
        </xdr:cNvSpPr>
      </xdr:nvSpPr>
      <xdr:spPr bwMode="auto">
        <a:xfrm>
          <a:off x="314325" y="48787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59" name="Text Box 4">
          <a:extLst>
            <a:ext uri="{FF2B5EF4-FFF2-40B4-BE49-F238E27FC236}">
              <a16:creationId xmlns:a16="http://schemas.microsoft.com/office/drawing/2014/main" id="{81D822CB-8D58-493D-BA29-0BC84B74E819}"/>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4060" name="Text Box 6">
          <a:extLst>
            <a:ext uri="{FF2B5EF4-FFF2-40B4-BE49-F238E27FC236}">
              <a16:creationId xmlns:a16="http://schemas.microsoft.com/office/drawing/2014/main" id="{C6C10D61-8930-4732-81C1-F24BE7ABFE93}"/>
            </a:ext>
          </a:extLst>
        </xdr:cNvPr>
        <xdr:cNvSpPr txBox="1">
          <a:spLocks noChangeArrowheads="1"/>
        </xdr:cNvSpPr>
      </xdr:nvSpPr>
      <xdr:spPr bwMode="auto">
        <a:xfrm>
          <a:off x="1209675" y="506158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256</xdr:row>
      <xdr:rowOff>47625</xdr:rowOff>
    </xdr:from>
    <xdr:ext cx="85725" cy="819150"/>
    <xdr:sp macro="" textlink="">
      <xdr:nvSpPr>
        <xdr:cNvPr id="4061" name="Text Box 4">
          <a:extLst>
            <a:ext uri="{FF2B5EF4-FFF2-40B4-BE49-F238E27FC236}">
              <a16:creationId xmlns:a16="http://schemas.microsoft.com/office/drawing/2014/main" id="{447B1BD9-3C65-4174-A623-F83FE30858D1}"/>
            </a:ext>
          </a:extLst>
        </xdr:cNvPr>
        <xdr:cNvSpPr txBox="1">
          <a:spLocks noChangeArrowheads="1"/>
        </xdr:cNvSpPr>
      </xdr:nvSpPr>
      <xdr:spPr bwMode="auto">
        <a:xfrm>
          <a:off x="1800225" y="506634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819150"/>
    <xdr:sp macro="" textlink="">
      <xdr:nvSpPr>
        <xdr:cNvPr id="4062" name="Text Box 6">
          <a:extLst>
            <a:ext uri="{FF2B5EF4-FFF2-40B4-BE49-F238E27FC236}">
              <a16:creationId xmlns:a16="http://schemas.microsoft.com/office/drawing/2014/main" id="{007C2436-CBC1-42DB-B83F-14725D760E70}"/>
            </a:ext>
          </a:extLst>
        </xdr:cNvPr>
        <xdr:cNvSpPr txBox="1">
          <a:spLocks noChangeArrowheads="1"/>
        </xdr:cNvSpPr>
      </xdr:nvSpPr>
      <xdr:spPr bwMode="auto">
        <a:xfrm>
          <a:off x="1209675" y="50615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3" name="Text Box 6">
          <a:extLst>
            <a:ext uri="{FF2B5EF4-FFF2-40B4-BE49-F238E27FC236}">
              <a16:creationId xmlns:a16="http://schemas.microsoft.com/office/drawing/2014/main" id="{7A42775A-E0AB-480C-AD69-2D2795CB3B0C}"/>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4" name="Text Box 4">
          <a:extLst>
            <a:ext uri="{FF2B5EF4-FFF2-40B4-BE49-F238E27FC236}">
              <a16:creationId xmlns:a16="http://schemas.microsoft.com/office/drawing/2014/main" id="{6B4913FF-4B89-45B7-8D54-EFE4B58C012D}"/>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019175"/>
    <xdr:sp macro="" textlink="">
      <xdr:nvSpPr>
        <xdr:cNvPr id="4065" name="Text Box 6">
          <a:extLst>
            <a:ext uri="{FF2B5EF4-FFF2-40B4-BE49-F238E27FC236}">
              <a16:creationId xmlns:a16="http://schemas.microsoft.com/office/drawing/2014/main" id="{AB285B38-B32E-4242-8326-AC11F5F57DAB}"/>
            </a:ext>
          </a:extLst>
        </xdr:cNvPr>
        <xdr:cNvSpPr txBox="1">
          <a:spLocks noChangeArrowheads="1"/>
        </xdr:cNvSpPr>
      </xdr:nvSpPr>
      <xdr:spPr bwMode="auto">
        <a:xfrm>
          <a:off x="1209675" y="506158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6" name="Text Box 4">
          <a:extLst>
            <a:ext uri="{FF2B5EF4-FFF2-40B4-BE49-F238E27FC236}">
              <a16:creationId xmlns:a16="http://schemas.microsoft.com/office/drawing/2014/main" id="{0A2ABB3C-1401-4475-BF2E-94C9937895F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67" name="Text Box 6">
          <a:extLst>
            <a:ext uri="{FF2B5EF4-FFF2-40B4-BE49-F238E27FC236}">
              <a16:creationId xmlns:a16="http://schemas.microsoft.com/office/drawing/2014/main" id="{7FF1D66B-8A30-4C1F-96F5-E28FE1E424A3}"/>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8" name="Text Box 4">
          <a:extLst>
            <a:ext uri="{FF2B5EF4-FFF2-40B4-BE49-F238E27FC236}">
              <a16:creationId xmlns:a16="http://schemas.microsoft.com/office/drawing/2014/main" id="{D3291428-8192-4BF0-952C-720D7CD868EA}"/>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676274"/>
    <xdr:sp macro="" textlink="">
      <xdr:nvSpPr>
        <xdr:cNvPr id="4069" name="Text Box 6">
          <a:extLst>
            <a:ext uri="{FF2B5EF4-FFF2-40B4-BE49-F238E27FC236}">
              <a16:creationId xmlns:a16="http://schemas.microsoft.com/office/drawing/2014/main" id="{3C0EB5F2-B300-4743-830F-FC2F6022A70E}"/>
            </a:ext>
          </a:extLst>
        </xdr:cNvPr>
        <xdr:cNvSpPr txBox="1">
          <a:spLocks noChangeArrowheads="1"/>
        </xdr:cNvSpPr>
      </xdr:nvSpPr>
      <xdr:spPr bwMode="auto">
        <a:xfrm>
          <a:off x="260032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676274"/>
    <xdr:sp macro="" textlink="">
      <xdr:nvSpPr>
        <xdr:cNvPr id="4070" name="Text Box 4">
          <a:extLst>
            <a:ext uri="{FF2B5EF4-FFF2-40B4-BE49-F238E27FC236}">
              <a16:creationId xmlns:a16="http://schemas.microsoft.com/office/drawing/2014/main" id="{71173128-9868-4927-B58F-E42619E4A692}"/>
            </a:ext>
          </a:extLst>
        </xdr:cNvPr>
        <xdr:cNvSpPr txBox="1">
          <a:spLocks noChangeArrowheads="1"/>
        </xdr:cNvSpPr>
      </xdr:nvSpPr>
      <xdr:spPr bwMode="auto">
        <a:xfrm>
          <a:off x="12096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256</xdr:row>
      <xdr:rowOff>0</xdr:rowOff>
    </xdr:from>
    <xdr:ext cx="85725" cy="676274"/>
    <xdr:sp macro="" textlink="">
      <xdr:nvSpPr>
        <xdr:cNvPr id="4071" name="Text Box 6">
          <a:extLst>
            <a:ext uri="{FF2B5EF4-FFF2-40B4-BE49-F238E27FC236}">
              <a16:creationId xmlns:a16="http://schemas.microsoft.com/office/drawing/2014/main" id="{74C9B5C8-27D7-4327-8993-7F357E6788C9}"/>
            </a:ext>
          </a:extLst>
        </xdr:cNvPr>
        <xdr:cNvSpPr txBox="1">
          <a:spLocks noChangeArrowheads="1"/>
        </xdr:cNvSpPr>
      </xdr:nvSpPr>
      <xdr:spPr bwMode="auto">
        <a:xfrm>
          <a:off x="2124075" y="50615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2" name="Text Box 4">
          <a:extLst>
            <a:ext uri="{FF2B5EF4-FFF2-40B4-BE49-F238E27FC236}">
              <a16:creationId xmlns:a16="http://schemas.microsoft.com/office/drawing/2014/main" id="{AED07ADB-C0D2-4A4B-B679-55063E1556A6}"/>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4073" name="Text Box 6">
          <a:extLst>
            <a:ext uri="{FF2B5EF4-FFF2-40B4-BE49-F238E27FC236}">
              <a16:creationId xmlns:a16="http://schemas.microsoft.com/office/drawing/2014/main" id="{5D3E9C5A-9EFE-4D9A-9BE0-B7729D1B67CB}"/>
            </a:ext>
          </a:extLst>
        </xdr:cNvPr>
        <xdr:cNvSpPr txBox="1">
          <a:spLocks noChangeArrowheads="1"/>
        </xdr:cNvSpPr>
      </xdr:nvSpPr>
      <xdr:spPr bwMode="auto">
        <a:xfrm>
          <a:off x="1209675" y="520255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261</xdr:row>
      <xdr:rowOff>47625</xdr:rowOff>
    </xdr:from>
    <xdr:ext cx="85725" cy="819150"/>
    <xdr:sp macro="" textlink="">
      <xdr:nvSpPr>
        <xdr:cNvPr id="4074" name="Text Box 4">
          <a:extLst>
            <a:ext uri="{FF2B5EF4-FFF2-40B4-BE49-F238E27FC236}">
              <a16:creationId xmlns:a16="http://schemas.microsoft.com/office/drawing/2014/main" id="{9CAD0FE2-1323-498F-AA3C-F471A129122C}"/>
            </a:ext>
          </a:extLst>
        </xdr:cNvPr>
        <xdr:cNvSpPr txBox="1">
          <a:spLocks noChangeArrowheads="1"/>
        </xdr:cNvSpPr>
      </xdr:nvSpPr>
      <xdr:spPr bwMode="auto">
        <a:xfrm>
          <a:off x="1800225" y="520731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819150"/>
    <xdr:sp macro="" textlink="">
      <xdr:nvSpPr>
        <xdr:cNvPr id="4075" name="Text Box 6">
          <a:extLst>
            <a:ext uri="{FF2B5EF4-FFF2-40B4-BE49-F238E27FC236}">
              <a16:creationId xmlns:a16="http://schemas.microsoft.com/office/drawing/2014/main" id="{ADAA581E-6BDB-49D9-B425-AF3178ADD0CA}"/>
            </a:ext>
          </a:extLst>
        </xdr:cNvPr>
        <xdr:cNvSpPr txBox="1">
          <a:spLocks noChangeArrowheads="1"/>
        </xdr:cNvSpPr>
      </xdr:nvSpPr>
      <xdr:spPr bwMode="auto">
        <a:xfrm>
          <a:off x="1209675" y="520255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6" name="Text Box 6">
          <a:extLst>
            <a:ext uri="{FF2B5EF4-FFF2-40B4-BE49-F238E27FC236}">
              <a16:creationId xmlns:a16="http://schemas.microsoft.com/office/drawing/2014/main" id="{A0B0A553-E8AA-4223-8055-8E82DD7F540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7" name="Text Box 4">
          <a:extLst>
            <a:ext uri="{FF2B5EF4-FFF2-40B4-BE49-F238E27FC236}">
              <a16:creationId xmlns:a16="http://schemas.microsoft.com/office/drawing/2014/main" id="{1894FDF7-9AF3-4D7E-81A8-958F0E97BEA5}"/>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019175"/>
    <xdr:sp macro="" textlink="">
      <xdr:nvSpPr>
        <xdr:cNvPr id="4078" name="Text Box 6">
          <a:extLst>
            <a:ext uri="{FF2B5EF4-FFF2-40B4-BE49-F238E27FC236}">
              <a16:creationId xmlns:a16="http://schemas.microsoft.com/office/drawing/2014/main" id="{1CD4369D-1383-4803-897B-39141ABA2D97}"/>
            </a:ext>
          </a:extLst>
        </xdr:cNvPr>
        <xdr:cNvSpPr txBox="1">
          <a:spLocks noChangeArrowheads="1"/>
        </xdr:cNvSpPr>
      </xdr:nvSpPr>
      <xdr:spPr bwMode="auto">
        <a:xfrm>
          <a:off x="1209675" y="520255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79" name="Text Box 4">
          <a:extLst>
            <a:ext uri="{FF2B5EF4-FFF2-40B4-BE49-F238E27FC236}">
              <a16:creationId xmlns:a16="http://schemas.microsoft.com/office/drawing/2014/main" id="{AAC770F7-7F76-4BE2-824D-42AA4E9D68B1}"/>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0" name="Text Box 6">
          <a:extLst>
            <a:ext uri="{FF2B5EF4-FFF2-40B4-BE49-F238E27FC236}">
              <a16:creationId xmlns:a16="http://schemas.microsoft.com/office/drawing/2014/main" id="{61F06622-21BE-4B4C-A584-1C0D5988D956}"/>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1" name="Text Box 4">
          <a:extLst>
            <a:ext uri="{FF2B5EF4-FFF2-40B4-BE49-F238E27FC236}">
              <a16:creationId xmlns:a16="http://schemas.microsoft.com/office/drawing/2014/main" id="{F9C3E601-5C4D-44B8-AB31-565F9B7D5225}"/>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676274"/>
    <xdr:sp macro="" textlink="">
      <xdr:nvSpPr>
        <xdr:cNvPr id="4082" name="Text Box 6">
          <a:extLst>
            <a:ext uri="{FF2B5EF4-FFF2-40B4-BE49-F238E27FC236}">
              <a16:creationId xmlns:a16="http://schemas.microsoft.com/office/drawing/2014/main" id="{ACEFD717-3C13-4048-B312-38D904CBB22C}"/>
            </a:ext>
          </a:extLst>
        </xdr:cNvPr>
        <xdr:cNvSpPr txBox="1">
          <a:spLocks noChangeArrowheads="1"/>
        </xdr:cNvSpPr>
      </xdr:nvSpPr>
      <xdr:spPr bwMode="auto">
        <a:xfrm>
          <a:off x="260032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676274"/>
    <xdr:sp macro="" textlink="">
      <xdr:nvSpPr>
        <xdr:cNvPr id="4083" name="Text Box 4">
          <a:extLst>
            <a:ext uri="{FF2B5EF4-FFF2-40B4-BE49-F238E27FC236}">
              <a16:creationId xmlns:a16="http://schemas.microsoft.com/office/drawing/2014/main" id="{EA2C58CB-A6A1-4C53-B47F-6AB13D8B73C2}"/>
            </a:ext>
          </a:extLst>
        </xdr:cNvPr>
        <xdr:cNvSpPr txBox="1">
          <a:spLocks noChangeArrowheads="1"/>
        </xdr:cNvSpPr>
      </xdr:nvSpPr>
      <xdr:spPr bwMode="auto">
        <a:xfrm>
          <a:off x="12096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261</xdr:row>
      <xdr:rowOff>0</xdr:rowOff>
    </xdr:from>
    <xdr:ext cx="85725" cy="676274"/>
    <xdr:sp macro="" textlink="">
      <xdr:nvSpPr>
        <xdr:cNvPr id="4084" name="Text Box 6">
          <a:extLst>
            <a:ext uri="{FF2B5EF4-FFF2-40B4-BE49-F238E27FC236}">
              <a16:creationId xmlns:a16="http://schemas.microsoft.com/office/drawing/2014/main" id="{4251D48F-998C-4B02-930D-9467D8D3EAC1}"/>
            </a:ext>
          </a:extLst>
        </xdr:cNvPr>
        <xdr:cNvSpPr txBox="1">
          <a:spLocks noChangeArrowheads="1"/>
        </xdr:cNvSpPr>
      </xdr:nvSpPr>
      <xdr:spPr bwMode="auto">
        <a:xfrm>
          <a:off x="2124075" y="520255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262</xdr:row>
      <xdr:rowOff>85725</xdr:rowOff>
    </xdr:from>
    <xdr:ext cx="85725" cy="676274"/>
    <xdr:sp macro="" textlink="">
      <xdr:nvSpPr>
        <xdr:cNvPr id="4085" name="Text Box 6">
          <a:extLst>
            <a:ext uri="{FF2B5EF4-FFF2-40B4-BE49-F238E27FC236}">
              <a16:creationId xmlns:a16="http://schemas.microsoft.com/office/drawing/2014/main" id="{270C0444-E034-44B6-8FA1-4FC559797DC9}"/>
            </a:ext>
          </a:extLst>
        </xdr:cNvPr>
        <xdr:cNvSpPr txBox="1">
          <a:spLocks noChangeArrowheads="1"/>
        </xdr:cNvSpPr>
      </xdr:nvSpPr>
      <xdr:spPr bwMode="auto">
        <a:xfrm>
          <a:off x="2190750" y="523113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6" name="Text Box 4">
          <a:extLst>
            <a:ext uri="{FF2B5EF4-FFF2-40B4-BE49-F238E27FC236}">
              <a16:creationId xmlns:a16="http://schemas.microsoft.com/office/drawing/2014/main" id="{567B4C3B-B43A-48BC-BBEB-68A70D2C4395}"/>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428625</xdr:rowOff>
    </xdr:from>
    <xdr:ext cx="85725" cy="156322"/>
    <xdr:sp macro="" textlink="">
      <xdr:nvSpPr>
        <xdr:cNvPr id="4087" name="Text Box 4">
          <a:extLst>
            <a:ext uri="{FF2B5EF4-FFF2-40B4-BE49-F238E27FC236}">
              <a16:creationId xmlns:a16="http://schemas.microsoft.com/office/drawing/2014/main" id="{A108D3D0-5509-4E00-B6FC-B0AB5B276DBB}"/>
            </a:ext>
          </a:extLst>
        </xdr:cNvPr>
        <xdr:cNvSpPr txBox="1">
          <a:spLocks noChangeArrowheads="1"/>
        </xdr:cNvSpPr>
      </xdr:nvSpPr>
      <xdr:spPr bwMode="auto">
        <a:xfrm>
          <a:off x="314325" y="53349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4088" name="Text Box 4">
          <a:extLst>
            <a:ext uri="{FF2B5EF4-FFF2-40B4-BE49-F238E27FC236}">
              <a16:creationId xmlns:a16="http://schemas.microsoft.com/office/drawing/2014/main" id="{B6425CA6-17AC-443A-82D6-0D11995E376C}"/>
            </a:ext>
          </a:extLst>
        </xdr:cNvPr>
        <xdr:cNvSpPr txBox="1">
          <a:spLocks noChangeArrowheads="1"/>
        </xdr:cNvSpPr>
      </xdr:nvSpPr>
      <xdr:spPr bwMode="auto">
        <a:xfrm>
          <a:off x="314325" y="47986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89" name="Text Box 4">
          <a:extLst>
            <a:ext uri="{FF2B5EF4-FFF2-40B4-BE49-F238E27FC236}">
              <a16:creationId xmlns:a16="http://schemas.microsoft.com/office/drawing/2014/main" id="{92C88B55-6D17-4A93-A17F-B969FA978A69}"/>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090" name="Text Box 6">
          <a:extLst>
            <a:ext uri="{FF2B5EF4-FFF2-40B4-BE49-F238E27FC236}">
              <a16:creationId xmlns:a16="http://schemas.microsoft.com/office/drawing/2014/main" id="{DCAFCE8E-1182-4405-8D74-0A25485841F6}"/>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1" name="Text Box 4">
          <a:extLst>
            <a:ext uri="{FF2B5EF4-FFF2-40B4-BE49-F238E27FC236}">
              <a16:creationId xmlns:a16="http://schemas.microsoft.com/office/drawing/2014/main" id="{DD3159D0-E825-42EF-A36B-B1AD7713B1F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2" name="Text Box 6">
          <a:extLst>
            <a:ext uri="{FF2B5EF4-FFF2-40B4-BE49-F238E27FC236}">
              <a16:creationId xmlns:a16="http://schemas.microsoft.com/office/drawing/2014/main" id="{00E81CAA-CBC7-4BAF-BFF2-B6F89C51C4F6}"/>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3" name="Text Box 4">
          <a:extLst>
            <a:ext uri="{FF2B5EF4-FFF2-40B4-BE49-F238E27FC236}">
              <a16:creationId xmlns:a16="http://schemas.microsoft.com/office/drawing/2014/main" id="{7D2F416F-4895-411F-93E9-101FCC4CD54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4" name="Text Box 6">
          <a:extLst>
            <a:ext uri="{FF2B5EF4-FFF2-40B4-BE49-F238E27FC236}">
              <a16:creationId xmlns:a16="http://schemas.microsoft.com/office/drawing/2014/main" id="{68CCE7C1-38F0-4E50-A0DE-40E617FA24E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5" name="Text Box 4">
          <a:extLst>
            <a:ext uri="{FF2B5EF4-FFF2-40B4-BE49-F238E27FC236}">
              <a16:creationId xmlns:a16="http://schemas.microsoft.com/office/drawing/2014/main" id="{A7D7748C-99F4-4C2E-98F9-B9A272BC9D99}"/>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6" name="Text Box 6">
          <a:extLst>
            <a:ext uri="{FF2B5EF4-FFF2-40B4-BE49-F238E27FC236}">
              <a16:creationId xmlns:a16="http://schemas.microsoft.com/office/drawing/2014/main" id="{3A51815F-1731-4CD8-9DED-55E80A586B73}"/>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7" name="Text Box 4">
          <a:extLst>
            <a:ext uri="{FF2B5EF4-FFF2-40B4-BE49-F238E27FC236}">
              <a16:creationId xmlns:a16="http://schemas.microsoft.com/office/drawing/2014/main" id="{10B447F4-1A88-4DB8-B015-4FD9CD1297A0}"/>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098" name="Text Box 6">
          <a:extLst>
            <a:ext uri="{FF2B5EF4-FFF2-40B4-BE49-F238E27FC236}">
              <a16:creationId xmlns:a16="http://schemas.microsoft.com/office/drawing/2014/main" id="{37D936CD-05D9-47D0-AE7F-C127DF7CBC6A}"/>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099" name="Text Box 4">
          <a:extLst>
            <a:ext uri="{FF2B5EF4-FFF2-40B4-BE49-F238E27FC236}">
              <a16:creationId xmlns:a16="http://schemas.microsoft.com/office/drawing/2014/main" id="{3D3F2F1E-AF79-4F97-9AAD-4983179A31EE}"/>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00" name="Text Box 6">
          <a:extLst>
            <a:ext uri="{FF2B5EF4-FFF2-40B4-BE49-F238E27FC236}">
              <a16:creationId xmlns:a16="http://schemas.microsoft.com/office/drawing/2014/main" id="{D1A51411-2A6D-4559-82B1-759112E4AEA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1" name="Text Box 4">
          <a:extLst>
            <a:ext uri="{FF2B5EF4-FFF2-40B4-BE49-F238E27FC236}">
              <a16:creationId xmlns:a16="http://schemas.microsoft.com/office/drawing/2014/main" id="{137BF407-8989-49DD-8772-0583F37480E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02" name="Text Box 6">
          <a:extLst>
            <a:ext uri="{FF2B5EF4-FFF2-40B4-BE49-F238E27FC236}">
              <a16:creationId xmlns:a16="http://schemas.microsoft.com/office/drawing/2014/main" id="{BA2BB486-D5C3-4171-9F01-894AA9445163}"/>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03" name="Text Box 6">
          <a:extLst>
            <a:ext uri="{FF2B5EF4-FFF2-40B4-BE49-F238E27FC236}">
              <a16:creationId xmlns:a16="http://schemas.microsoft.com/office/drawing/2014/main" id="{5A76273C-AE5A-44DF-A580-A027C23FD54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4" name="Text Box 4">
          <a:extLst>
            <a:ext uri="{FF2B5EF4-FFF2-40B4-BE49-F238E27FC236}">
              <a16:creationId xmlns:a16="http://schemas.microsoft.com/office/drawing/2014/main" id="{F17CB3F3-2757-4896-A798-FF38D9036017}"/>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6348"/>
    <xdr:sp macro="" textlink="">
      <xdr:nvSpPr>
        <xdr:cNvPr id="4105" name="Text Box 6">
          <a:extLst>
            <a:ext uri="{FF2B5EF4-FFF2-40B4-BE49-F238E27FC236}">
              <a16:creationId xmlns:a16="http://schemas.microsoft.com/office/drawing/2014/main" id="{7E1DBAF1-BBE7-415D-995E-B82E49034508}"/>
            </a:ext>
          </a:extLst>
        </xdr:cNvPr>
        <xdr:cNvSpPr txBox="1">
          <a:spLocks noChangeArrowheads="1"/>
        </xdr:cNvSpPr>
      </xdr:nvSpPr>
      <xdr:spPr bwMode="auto">
        <a:xfrm>
          <a:off x="1209675" y="50682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6" name="Text Box 6">
          <a:extLst>
            <a:ext uri="{FF2B5EF4-FFF2-40B4-BE49-F238E27FC236}">
              <a16:creationId xmlns:a16="http://schemas.microsoft.com/office/drawing/2014/main" id="{8AAA78ED-4D43-491E-835B-9B067D352BC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7" name="Text Box 4">
          <a:extLst>
            <a:ext uri="{FF2B5EF4-FFF2-40B4-BE49-F238E27FC236}">
              <a16:creationId xmlns:a16="http://schemas.microsoft.com/office/drawing/2014/main" id="{2C0B2F06-9124-472B-B2A3-F89E4E77C49E}"/>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6373"/>
    <xdr:sp macro="" textlink="">
      <xdr:nvSpPr>
        <xdr:cNvPr id="4108" name="Text Box 6">
          <a:extLst>
            <a:ext uri="{FF2B5EF4-FFF2-40B4-BE49-F238E27FC236}">
              <a16:creationId xmlns:a16="http://schemas.microsoft.com/office/drawing/2014/main" id="{ABEB5222-3E85-4E26-82AD-3644B28131AF}"/>
            </a:ext>
          </a:extLst>
        </xdr:cNvPr>
        <xdr:cNvSpPr txBox="1">
          <a:spLocks noChangeArrowheads="1"/>
        </xdr:cNvSpPr>
      </xdr:nvSpPr>
      <xdr:spPr bwMode="auto">
        <a:xfrm>
          <a:off x="1209675" y="50682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09" name="Text Box 4">
          <a:extLst>
            <a:ext uri="{FF2B5EF4-FFF2-40B4-BE49-F238E27FC236}">
              <a16:creationId xmlns:a16="http://schemas.microsoft.com/office/drawing/2014/main" id="{77C6DAFB-B3B2-436C-81BE-7E8AC2B8B89C}"/>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0" name="Text Box 6">
          <a:extLst>
            <a:ext uri="{FF2B5EF4-FFF2-40B4-BE49-F238E27FC236}">
              <a16:creationId xmlns:a16="http://schemas.microsoft.com/office/drawing/2014/main" id="{7F098495-B08F-4721-B903-0198C86427BA}"/>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1" name="Text Box 4">
          <a:extLst>
            <a:ext uri="{FF2B5EF4-FFF2-40B4-BE49-F238E27FC236}">
              <a16:creationId xmlns:a16="http://schemas.microsoft.com/office/drawing/2014/main" id="{D63CFDC0-7D91-4A7A-AC0F-A64AECA28ACE}"/>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5153"/>
    <xdr:sp macro="" textlink="">
      <xdr:nvSpPr>
        <xdr:cNvPr id="4112" name="Text Box 6">
          <a:extLst>
            <a:ext uri="{FF2B5EF4-FFF2-40B4-BE49-F238E27FC236}">
              <a16:creationId xmlns:a16="http://schemas.microsoft.com/office/drawing/2014/main" id="{CFE4385B-7707-458B-B0EC-BEBE61A35033}"/>
            </a:ext>
          </a:extLst>
        </xdr:cNvPr>
        <xdr:cNvSpPr txBox="1">
          <a:spLocks noChangeArrowheads="1"/>
        </xdr:cNvSpPr>
      </xdr:nvSpPr>
      <xdr:spPr bwMode="auto">
        <a:xfrm>
          <a:off x="260032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3" name="Text Box 4">
          <a:extLst>
            <a:ext uri="{FF2B5EF4-FFF2-40B4-BE49-F238E27FC236}">
              <a16:creationId xmlns:a16="http://schemas.microsoft.com/office/drawing/2014/main" id="{B1B7DE95-0491-49DD-9965-59F7764CFA85}"/>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5153"/>
    <xdr:sp macro="" textlink="">
      <xdr:nvSpPr>
        <xdr:cNvPr id="4114" name="Text Box 6">
          <a:extLst>
            <a:ext uri="{FF2B5EF4-FFF2-40B4-BE49-F238E27FC236}">
              <a16:creationId xmlns:a16="http://schemas.microsoft.com/office/drawing/2014/main" id="{0AB2B330-3A7C-4C31-8FE5-1C57E1FD332E}"/>
            </a:ext>
          </a:extLst>
        </xdr:cNvPr>
        <xdr:cNvSpPr txBox="1">
          <a:spLocks noChangeArrowheads="1"/>
        </xdr:cNvSpPr>
      </xdr:nvSpPr>
      <xdr:spPr bwMode="auto">
        <a:xfrm>
          <a:off x="1209675"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5" name="Text Box 4">
          <a:extLst>
            <a:ext uri="{FF2B5EF4-FFF2-40B4-BE49-F238E27FC236}">
              <a16:creationId xmlns:a16="http://schemas.microsoft.com/office/drawing/2014/main" id="{C0AE47D9-DDDC-451A-BA8C-EF94A393561D}"/>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5153"/>
    <xdr:sp macro="" textlink="">
      <xdr:nvSpPr>
        <xdr:cNvPr id="4116" name="Text Box 6">
          <a:extLst>
            <a:ext uri="{FF2B5EF4-FFF2-40B4-BE49-F238E27FC236}">
              <a16:creationId xmlns:a16="http://schemas.microsoft.com/office/drawing/2014/main" id="{44D4E710-CE88-44A9-926C-17631C9DC4A1}"/>
            </a:ext>
          </a:extLst>
        </xdr:cNvPr>
        <xdr:cNvSpPr txBox="1">
          <a:spLocks noChangeArrowheads="1"/>
        </xdr:cNvSpPr>
      </xdr:nvSpPr>
      <xdr:spPr bwMode="auto">
        <a:xfrm>
          <a:off x="0" y="50682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17" name="Text Box 4">
          <a:extLst>
            <a:ext uri="{FF2B5EF4-FFF2-40B4-BE49-F238E27FC236}">
              <a16:creationId xmlns:a16="http://schemas.microsoft.com/office/drawing/2014/main" id="{B0CAA9B5-8FBB-4F84-9014-E1DB01FEC524}"/>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8" name="Text Box 4">
          <a:extLst>
            <a:ext uri="{FF2B5EF4-FFF2-40B4-BE49-F238E27FC236}">
              <a16:creationId xmlns:a16="http://schemas.microsoft.com/office/drawing/2014/main" id="{F971B8C2-6AD3-491A-B056-B20F611C15D6}"/>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19" name="Text Box 6">
          <a:extLst>
            <a:ext uri="{FF2B5EF4-FFF2-40B4-BE49-F238E27FC236}">
              <a16:creationId xmlns:a16="http://schemas.microsoft.com/office/drawing/2014/main" id="{8E0B5583-0E02-4038-B613-D08C2F644F75}"/>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0" name="Text Box 6">
          <a:extLst>
            <a:ext uri="{FF2B5EF4-FFF2-40B4-BE49-F238E27FC236}">
              <a16:creationId xmlns:a16="http://schemas.microsoft.com/office/drawing/2014/main" id="{A039E1BC-C2B2-4F25-8AD9-EEECBD58DEF3}"/>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1" name="Text Box 4">
          <a:extLst>
            <a:ext uri="{FF2B5EF4-FFF2-40B4-BE49-F238E27FC236}">
              <a16:creationId xmlns:a16="http://schemas.microsoft.com/office/drawing/2014/main" id="{5AE70D7A-35EE-40C3-B200-3B2C86672EBB}"/>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1416"/>
    <xdr:sp macro="" textlink="">
      <xdr:nvSpPr>
        <xdr:cNvPr id="4122" name="Text Box 6">
          <a:extLst>
            <a:ext uri="{FF2B5EF4-FFF2-40B4-BE49-F238E27FC236}">
              <a16:creationId xmlns:a16="http://schemas.microsoft.com/office/drawing/2014/main" id="{8ABE9079-21CB-427C-B238-8089444F8CAA}"/>
            </a:ext>
          </a:extLst>
        </xdr:cNvPr>
        <xdr:cNvSpPr txBox="1">
          <a:spLocks noChangeArrowheads="1"/>
        </xdr:cNvSpPr>
      </xdr:nvSpPr>
      <xdr:spPr bwMode="auto">
        <a:xfrm>
          <a:off x="1209675" y="52092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3" name="Text Box 4">
          <a:extLst>
            <a:ext uri="{FF2B5EF4-FFF2-40B4-BE49-F238E27FC236}">
              <a16:creationId xmlns:a16="http://schemas.microsoft.com/office/drawing/2014/main" id="{862FE179-3418-47DF-ADD8-0A82D1B1BB17}"/>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4" name="Text Box 6">
          <a:extLst>
            <a:ext uri="{FF2B5EF4-FFF2-40B4-BE49-F238E27FC236}">
              <a16:creationId xmlns:a16="http://schemas.microsoft.com/office/drawing/2014/main" id="{6C89AA2C-C554-483F-A7E5-C1DF3C402174}"/>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5" name="Text Box 4">
          <a:extLst>
            <a:ext uri="{FF2B5EF4-FFF2-40B4-BE49-F238E27FC236}">
              <a16:creationId xmlns:a16="http://schemas.microsoft.com/office/drawing/2014/main" id="{BD934241-0612-462D-A081-B95CD7E2CE7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836"/>
    <xdr:sp macro="" textlink="">
      <xdr:nvSpPr>
        <xdr:cNvPr id="4126" name="Text Box 6">
          <a:extLst>
            <a:ext uri="{FF2B5EF4-FFF2-40B4-BE49-F238E27FC236}">
              <a16:creationId xmlns:a16="http://schemas.microsoft.com/office/drawing/2014/main" id="{3656C365-92EC-4524-A16B-436FEA6FFFF3}"/>
            </a:ext>
          </a:extLst>
        </xdr:cNvPr>
        <xdr:cNvSpPr txBox="1">
          <a:spLocks noChangeArrowheads="1"/>
        </xdr:cNvSpPr>
      </xdr:nvSpPr>
      <xdr:spPr bwMode="auto">
        <a:xfrm>
          <a:off x="260032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7" name="Text Box 4">
          <a:extLst>
            <a:ext uri="{FF2B5EF4-FFF2-40B4-BE49-F238E27FC236}">
              <a16:creationId xmlns:a16="http://schemas.microsoft.com/office/drawing/2014/main" id="{627C7460-5F59-408C-8E74-B0BAC0F0EAEB}"/>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836"/>
    <xdr:sp macro="" textlink="">
      <xdr:nvSpPr>
        <xdr:cNvPr id="4128" name="Text Box 6">
          <a:extLst>
            <a:ext uri="{FF2B5EF4-FFF2-40B4-BE49-F238E27FC236}">
              <a16:creationId xmlns:a16="http://schemas.microsoft.com/office/drawing/2014/main" id="{31025190-62BC-40FE-9A62-4AE421F3917C}"/>
            </a:ext>
          </a:extLst>
        </xdr:cNvPr>
        <xdr:cNvSpPr txBox="1">
          <a:spLocks noChangeArrowheads="1"/>
        </xdr:cNvSpPr>
      </xdr:nvSpPr>
      <xdr:spPr bwMode="auto">
        <a:xfrm>
          <a:off x="1209675"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29" name="Text Box 4">
          <a:extLst>
            <a:ext uri="{FF2B5EF4-FFF2-40B4-BE49-F238E27FC236}">
              <a16:creationId xmlns:a16="http://schemas.microsoft.com/office/drawing/2014/main" id="{9E2041F4-674C-46D9-8DDD-F39D5AA3295C}"/>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6836"/>
    <xdr:sp macro="" textlink="">
      <xdr:nvSpPr>
        <xdr:cNvPr id="4130" name="Text Box 6">
          <a:extLst>
            <a:ext uri="{FF2B5EF4-FFF2-40B4-BE49-F238E27FC236}">
              <a16:creationId xmlns:a16="http://schemas.microsoft.com/office/drawing/2014/main" id="{EC60A192-4E1E-4668-BA18-3DFE8D232D9B}"/>
            </a:ext>
          </a:extLst>
        </xdr:cNvPr>
        <xdr:cNvSpPr txBox="1">
          <a:spLocks noChangeArrowheads="1"/>
        </xdr:cNvSpPr>
      </xdr:nvSpPr>
      <xdr:spPr bwMode="auto">
        <a:xfrm>
          <a:off x="0" y="52092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1" name="Text Box 4">
          <a:extLst>
            <a:ext uri="{FF2B5EF4-FFF2-40B4-BE49-F238E27FC236}">
              <a16:creationId xmlns:a16="http://schemas.microsoft.com/office/drawing/2014/main" id="{6F271160-3764-479B-B232-88DB3735A159}"/>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32" name="Text Box 6">
          <a:extLst>
            <a:ext uri="{FF2B5EF4-FFF2-40B4-BE49-F238E27FC236}">
              <a16:creationId xmlns:a16="http://schemas.microsoft.com/office/drawing/2014/main" id="{2B553ABD-0E52-4FD3-B0B8-0928250994EF}"/>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3" name="Text Box 4">
          <a:extLst>
            <a:ext uri="{FF2B5EF4-FFF2-40B4-BE49-F238E27FC236}">
              <a16:creationId xmlns:a16="http://schemas.microsoft.com/office/drawing/2014/main" id="{3A2AFBCE-2B22-4B6E-B378-D89D01F2F3E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34" name="Text Box 6">
          <a:extLst>
            <a:ext uri="{FF2B5EF4-FFF2-40B4-BE49-F238E27FC236}">
              <a16:creationId xmlns:a16="http://schemas.microsoft.com/office/drawing/2014/main" id="{4BCC0D70-FF81-4CCC-9E8D-6E6B74BAA3C5}"/>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5" name="Text Box 4">
          <a:extLst>
            <a:ext uri="{FF2B5EF4-FFF2-40B4-BE49-F238E27FC236}">
              <a16:creationId xmlns:a16="http://schemas.microsoft.com/office/drawing/2014/main" id="{D3AA8E0C-097C-4EF1-82AE-3C27DF6ACFC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36" name="Text Box 6">
          <a:extLst>
            <a:ext uri="{FF2B5EF4-FFF2-40B4-BE49-F238E27FC236}">
              <a16:creationId xmlns:a16="http://schemas.microsoft.com/office/drawing/2014/main" id="{D6070E82-365C-45B2-974D-748904B62AA8}"/>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37" name="Text Box 6">
          <a:extLst>
            <a:ext uri="{FF2B5EF4-FFF2-40B4-BE49-F238E27FC236}">
              <a16:creationId xmlns:a16="http://schemas.microsoft.com/office/drawing/2014/main" id="{7DF6F49F-2CF4-4535-B06A-0B0255707683}"/>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8" name="Text Box 4">
          <a:extLst>
            <a:ext uri="{FF2B5EF4-FFF2-40B4-BE49-F238E27FC236}">
              <a16:creationId xmlns:a16="http://schemas.microsoft.com/office/drawing/2014/main" id="{B6C82C0A-AC27-4D0D-ABB1-E205DD850B8A}"/>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39" name="Text Box 6">
          <a:extLst>
            <a:ext uri="{FF2B5EF4-FFF2-40B4-BE49-F238E27FC236}">
              <a16:creationId xmlns:a16="http://schemas.microsoft.com/office/drawing/2014/main" id="{78E96CEB-64B1-4492-8B58-24EE20CD2D2F}"/>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0" name="Text Box 4">
          <a:extLst>
            <a:ext uri="{FF2B5EF4-FFF2-40B4-BE49-F238E27FC236}">
              <a16:creationId xmlns:a16="http://schemas.microsoft.com/office/drawing/2014/main" id="{BA0E7595-C2A7-4FC5-9BE0-BD8FDAED80EC}"/>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1" name="Text Box 6">
          <a:extLst>
            <a:ext uri="{FF2B5EF4-FFF2-40B4-BE49-F238E27FC236}">
              <a16:creationId xmlns:a16="http://schemas.microsoft.com/office/drawing/2014/main" id="{A53A1CA6-7954-4C63-A05C-E3514C462735}"/>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2" name="Text Box 4">
          <a:extLst>
            <a:ext uri="{FF2B5EF4-FFF2-40B4-BE49-F238E27FC236}">
              <a16:creationId xmlns:a16="http://schemas.microsoft.com/office/drawing/2014/main" id="{6D5456A2-1E65-4CAC-8CF1-31E86925764C}"/>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143" name="Text Box 6">
          <a:extLst>
            <a:ext uri="{FF2B5EF4-FFF2-40B4-BE49-F238E27FC236}">
              <a16:creationId xmlns:a16="http://schemas.microsoft.com/office/drawing/2014/main" id="{42C140C2-E034-45E1-88B8-183774FB10B9}"/>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4" name="Text Box 4">
          <a:extLst>
            <a:ext uri="{FF2B5EF4-FFF2-40B4-BE49-F238E27FC236}">
              <a16:creationId xmlns:a16="http://schemas.microsoft.com/office/drawing/2014/main" id="{E3E7D03C-0D59-4288-9C44-F9684AB1195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45" name="Text Box 6">
          <a:extLst>
            <a:ext uri="{FF2B5EF4-FFF2-40B4-BE49-F238E27FC236}">
              <a16:creationId xmlns:a16="http://schemas.microsoft.com/office/drawing/2014/main" id="{AA2ED514-9271-4AA1-B54D-CC320CC7F151}"/>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6" name="Text Box 4">
          <a:extLst>
            <a:ext uri="{FF2B5EF4-FFF2-40B4-BE49-F238E27FC236}">
              <a16:creationId xmlns:a16="http://schemas.microsoft.com/office/drawing/2014/main" id="{B1AD53EB-BE3F-4D65-94E4-12B57F4F037F}"/>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147" name="Text Box 6">
          <a:extLst>
            <a:ext uri="{FF2B5EF4-FFF2-40B4-BE49-F238E27FC236}">
              <a16:creationId xmlns:a16="http://schemas.microsoft.com/office/drawing/2014/main" id="{62A8148B-2C9E-40E1-BCBF-AD70213AD10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8" name="Text Box 4">
          <a:extLst>
            <a:ext uri="{FF2B5EF4-FFF2-40B4-BE49-F238E27FC236}">
              <a16:creationId xmlns:a16="http://schemas.microsoft.com/office/drawing/2014/main" id="{17C6144C-5709-4010-9E40-A75ED9FCB455}"/>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49" name="Text Box 6">
          <a:extLst>
            <a:ext uri="{FF2B5EF4-FFF2-40B4-BE49-F238E27FC236}">
              <a16:creationId xmlns:a16="http://schemas.microsoft.com/office/drawing/2014/main" id="{C4956E5D-D7A1-4341-9318-A75EEDC362EA}"/>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0" name="Text Box 4">
          <a:extLst>
            <a:ext uri="{FF2B5EF4-FFF2-40B4-BE49-F238E27FC236}">
              <a16:creationId xmlns:a16="http://schemas.microsoft.com/office/drawing/2014/main" id="{32DD3966-EFBF-4176-8039-E32015D7F4B5}"/>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151" name="Text Box 6">
          <a:extLst>
            <a:ext uri="{FF2B5EF4-FFF2-40B4-BE49-F238E27FC236}">
              <a16:creationId xmlns:a16="http://schemas.microsoft.com/office/drawing/2014/main" id="{3BE530C2-EEFA-4B89-8A5B-22B2297965FD}"/>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2" name="Text Box 4">
          <a:extLst>
            <a:ext uri="{FF2B5EF4-FFF2-40B4-BE49-F238E27FC236}">
              <a16:creationId xmlns:a16="http://schemas.microsoft.com/office/drawing/2014/main" id="{77E46ACF-FB0A-457C-9DE5-9C45C1C0CD6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3" name="Text Box 6">
          <a:extLst>
            <a:ext uri="{FF2B5EF4-FFF2-40B4-BE49-F238E27FC236}">
              <a16:creationId xmlns:a16="http://schemas.microsoft.com/office/drawing/2014/main" id="{60FBB422-BE06-40FF-B5D8-D666DB48DED0}"/>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4" name="Text Box 4">
          <a:extLst>
            <a:ext uri="{FF2B5EF4-FFF2-40B4-BE49-F238E27FC236}">
              <a16:creationId xmlns:a16="http://schemas.microsoft.com/office/drawing/2014/main" id="{888B97B0-CB0B-449A-B824-486144D76972}"/>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5" name="Text Box 6">
          <a:extLst>
            <a:ext uri="{FF2B5EF4-FFF2-40B4-BE49-F238E27FC236}">
              <a16:creationId xmlns:a16="http://schemas.microsoft.com/office/drawing/2014/main" id="{E9520F86-A135-4BE1-838B-3A8DB0FAA4CC}"/>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6" name="Text Box 4">
          <a:extLst>
            <a:ext uri="{FF2B5EF4-FFF2-40B4-BE49-F238E27FC236}">
              <a16:creationId xmlns:a16="http://schemas.microsoft.com/office/drawing/2014/main" id="{740CCDB5-2C78-47F4-9519-36583542EC7F}"/>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57" name="Text Box 6">
          <a:extLst>
            <a:ext uri="{FF2B5EF4-FFF2-40B4-BE49-F238E27FC236}">
              <a16:creationId xmlns:a16="http://schemas.microsoft.com/office/drawing/2014/main" id="{16EB8908-244D-4E82-818B-087E64180597}"/>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8" name="Text Box 4">
          <a:extLst>
            <a:ext uri="{FF2B5EF4-FFF2-40B4-BE49-F238E27FC236}">
              <a16:creationId xmlns:a16="http://schemas.microsoft.com/office/drawing/2014/main" id="{25AAC74E-6694-42FA-9909-9E85C43FC901}"/>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231</xdr:row>
      <xdr:rowOff>0</xdr:rowOff>
    </xdr:from>
    <xdr:ext cx="85725" cy="114300"/>
    <xdr:sp macro="" textlink="">
      <xdr:nvSpPr>
        <xdr:cNvPr id="4159" name="Text Box 6">
          <a:extLst>
            <a:ext uri="{FF2B5EF4-FFF2-40B4-BE49-F238E27FC236}">
              <a16:creationId xmlns:a16="http://schemas.microsoft.com/office/drawing/2014/main" id="{903425F0-A1BC-4D34-97D3-014AE78CE2AC}"/>
            </a:ext>
          </a:extLst>
        </xdr:cNvPr>
        <xdr:cNvSpPr txBox="1">
          <a:spLocks noChangeArrowheads="1"/>
        </xdr:cNvSpPr>
      </xdr:nvSpPr>
      <xdr:spPr bwMode="auto">
        <a:xfrm>
          <a:off x="26003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0" name="Text Box 4">
          <a:extLst>
            <a:ext uri="{FF2B5EF4-FFF2-40B4-BE49-F238E27FC236}">
              <a16:creationId xmlns:a16="http://schemas.microsoft.com/office/drawing/2014/main" id="{900E8D56-8F91-41FB-8C5E-89C02C24C87A}"/>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231</xdr:row>
      <xdr:rowOff>0</xdr:rowOff>
    </xdr:from>
    <xdr:ext cx="85725" cy="114300"/>
    <xdr:sp macro="" textlink="">
      <xdr:nvSpPr>
        <xdr:cNvPr id="4161" name="Text Box 6">
          <a:extLst>
            <a:ext uri="{FF2B5EF4-FFF2-40B4-BE49-F238E27FC236}">
              <a16:creationId xmlns:a16="http://schemas.microsoft.com/office/drawing/2014/main" id="{41AFEEDA-C894-4298-A049-D435966B9A7B}"/>
            </a:ext>
          </a:extLst>
        </xdr:cNvPr>
        <xdr:cNvSpPr txBox="1">
          <a:spLocks noChangeArrowheads="1"/>
        </xdr:cNvSpPr>
      </xdr:nvSpPr>
      <xdr:spPr bwMode="auto">
        <a:xfrm>
          <a:off x="120967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2" name="Text Box 4">
          <a:extLst>
            <a:ext uri="{FF2B5EF4-FFF2-40B4-BE49-F238E27FC236}">
              <a16:creationId xmlns:a16="http://schemas.microsoft.com/office/drawing/2014/main" id="{C5C9876D-7E97-483B-A877-E28E359D8491}"/>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231</xdr:row>
      <xdr:rowOff>0</xdr:rowOff>
    </xdr:from>
    <xdr:ext cx="85725" cy="114300"/>
    <xdr:sp macro="" textlink="">
      <xdr:nvSpPr>
        <xdr:cNvPr id="4163" name="Text Box 6">
          <a:extLst>
            <a:ext uri="{FF2B5EF4-FFF2-40B4-BE49-F238E27FC236}">
              <a16:creationId xmlns:a16="http://schemas.microsoft.com/office/drawing/2014/main" id="{DDE3FB01-CC77-442D-8C53-0E3CA476BF9C}"/>
            </a:ext>
          </a:extLst>
        </xdr:cNvPr>
        <xdr:cNvSpPr txBox="1">
          <a:spLocks noChangeArrowheads="1"/>
        </xdr:cNvSpPr>
      </xdr:nvSpPr>
      <xdr:spPr bwMode="auto">
        <a:xfrm>
          <a:off x="0"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231</xdr:row>
      <xdr:rowOff>0</xdr:rowOff>
    </xdr:from>
    <xdr:ext cx="85725" cy="114300"/>
    <xdr:sp macro="" textlink="">
      <xdr:nvSpPr>
        <xdr:cNvPr id="4164" name="Text Box 6">
          <a:extLst>
            <a:ext uri="{FF2B5EF4-FFF2-40B4-BE49-F238E27FC236}">
              <a16:creationId xmlns:a16="http://schemas.microsoft.com/office/drawing/2014/main" id="{9EF25EB1-6433-4B8A-9284-F6EB2DC91807}"/>
            </a:ext>
          </a:extLst>
        </xdr:cNvPr>
        <xdr:cNvSpPr txBox="1">
          <a:spLocks noChangeArrowheads="1"/>
        </xdr:cNvSpPr>
      </xdr:nvSpPr>
      <xdr:spPr bwMode="auto">
        <a:xfrm>
          <a:off x="4162425" y="5187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5" name="Text Box 4">
          <a:extLst>
            <a:ext uri="{FF2B5EF4-FFF2-40B4-BE49-F238E27FC236}">
              <a16:creationId xmlns:a16="http://schemas.microsoft.com/office/drawing/2014/main" id="{CF662793-2915-41DA-A9B1-16DF02B282FE}"/>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166" name="Text Box 6">
          <a:extLst>
            <a:ext uri="{FF2B5EF4-FFF2-40B4-BE49-F238E27FC236}">
              <a16:creationId xmlns:a16="http://schemas.microsoft.com/office/drawing/2014/main" id="{FDB40795-F524-4BAC-BDED-6AB03D5E7054}"/>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67" name="Text Box 6">
          <a:extLst>
            <a:ext uri="{FF2B5EF4-FFF2-40B4-BE49-F238E27FC236}">
              <a16:creationId xmlns:a16="http://schemas.microsoft.com/office/drawing/2014/main" id="{36A051D3-FB5D-4D4F-92F7-C626B3F7748D}"/>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8" name="Text Box 4">
          <a:extLst>
            <a:ext uri="{FF2B5EF4-FFF2-40B4-BE49-F238E27FC236}">
              <a16:creationId xmlns:a16="http://schemas.microsoft.com/office/drawing/2014/main" id="{9E5BC5D1-28FD-4DB3-99B1-E78CC24EB0D3}"/>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169" name="Text Box 6">
          <a:extLst>
            <a:ext uri="{FF2B5EF4-FFF2-40B4-BE49-F238E27FC236}">
              <a16:creationId xmlns:a16="http://schemas.microsoft.com/office/drawing/2014/main" id="{5979A08D-9A8B-41B1-A1B0-8764B33CBF7B}"/>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0" name="Text Box 4">
          <a:extLst>
            <a:ext uri="{FF2B5EF4-FFF2-40B4-BE49-F238E27FC236}">
              <a16:creationId xmlns:a16="http://schemas.microsoft.com/office/drawing/2014/main" id="{4A00FA00-BB68-46C7-9691-2FD2E0D4688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1" name="Text Box 6">
          <a:extLst>
            <a:ext uri="{FF2B5EF4-FFF2-40B4-BE49-F238E27FC236}">
              <a16:creationId xmlns:a16="http://schemas.microsoft.com/office/drawing/2014/main" id="{BF598A1B-B0FC-430C-91E0-876E6765FCD6}"/>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2" name="Text Box 4">
          <a:extLst>
            <a:ext uri="{FF2B5EF4-FFF2-40B4-BE49-F238E27FC236}">
              <a16:creationId xmlns:a16="http://schemas.microsoft.com/office/drawing/2014/main" id="{0E89950A-B81B-46E4-8DCB-AB45E28D59CB}"/>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173" name="Text Box 6">
          <a:extLst>
            <a:ext uri="{FF2B5EF4-FFF2-40B4-BE49-F238E27FC236}">
              <a16:creationId xmlns:a16="http://schemas.microsoft.com/office/drawing/2014/main" id="{F7EFC6DB-4A40-488B-A6CD-DC514CA24B4D}"/>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4" name="Text Box 4">
          <a:extLst>
            <a:ext uri="{FF2B5EF4-FFF2-40B4-BE49-F238E27FC236}">
              <a16:creationId xmlns:a16="http://schemas.microsoft.com/office/drawing/2014/main" id="{E30979EC-91C1-49D5-AA88-00ADA967B3A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175" name="Text Box 6">
          <a:extLst>
            <a:ext uri="{FF2B5EF4-FFF2-40B4-BE49-F238E27FC236}">
              <a16:creationId xmlns:a16="http://schemas.microsoft.com/office/drawing/2014/main" id="{377AFD51-F286-4DBC-89C6-700B372D4FF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6" name="Text Box 4">
          <a:extLst>
            <a:ext uri="{FF2B5EF4-FFF2-40B4-BE49-F238E27FC236}">
              <a16:creationId xmlns:a16="http://schemas.microsoft.com/office/drawing/2014/main" id="{C3B1B3F6-EED9-4D83-939F-FA269225A8C7}"/>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676274"/>
    <xdr:sp macro="" textlink="">
      <xdr:nvSpPr>
        <xdr:cNvPr id="4177" name="Text Box 6">
          <a:extLst>
            <a:ext uri="{FF2B5EF4-FFF2-40B4-BE49-F238E27FC236}">
              <a16:creationId xmlns:a16="http://schemas.microsoft.com/office/drawing/2014/main" id="{255C7007-9A49-490C-9668-8AD0772FE829}"/>
            </a:ext>
          </a:extLst>
        </xdr:cNvPr>
        <xdr:cNvSpPr txBox="1">
          <a:spLocks noChangeArrowheads="1"/>
        </xdr:cNvSpPr>
      </xdr:nvSpPr>
      <xdr:spPr bwMode="auto">
        <a:xfrm>
          <a:off x="0"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178" name="Text Box 4">
          <a:extLst>
            <a:ext uri="{FF2B5EF4-FFF2-40B4-BE49-F238E27FC236}">
              <a16:creationId xmlns:a16="http://schemas.microsoft.com/office/drawing/2014/main" id="{4381F2BB-1F4F-4605-8125-0DB41E8394EA}"/>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79" name="Text Box 4">
          <a:extLst>
            <a:ext uri="{FF2B5EF4-FFF2-40B4-BE49-F238E27FC236}">
              <a16:creationId xmlns:a16="http://schemas.microsoft.com/office/drawing/2014/main" id="{E3E3418F-E5A6-4810-9BFD-F4D18F5FD57D}"/>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52400"/>
    <xdr:sp macro="" textlink="">
      <xdr:nvSpPr>
        <xdr:cNvPr id="4180" name="Text Box 6">
          <a:extLst>
            <a:ext uri="{FF2B5EF4-FFF2-40B4-BE49-F238E27FC236}">
              <a16:creationId xmlns:a16="http://schemas.microsoft.com/office/drawing/2014/main" id="{D9E6B9CB-FC4E-4377-9C91-F832F3ABB624}"/>
            </a:ext>
          </a:extLst>
        </xdr:cNvPr>
        <xdr:cNvSpPr txBox="1">
          <a:spLocks noChangeArrowheads="1"/>
        </xdr:cNvSpPr>
      </xdr:nvSpPr>
      <xdr:spPr bwMode="auto">
        <a:xfrm>
          <a:off x="4162425" y="5068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1" name="Text Box 6">
          <a:extLst>
            <a:ext uri="{FF2B5EF4-FFF2-40B4-BE49-F238E27FC236}">
              <a16:creationId xmlns:a16="http://schemas.microsoft.com/office/drawing/2014/main" id="{3E24364A-B611-47A6-B4B2-55AA7239479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2" name="Text Box 4">
          <a:extLst>
            <a:ext uri="{FF2B5EF4-FFF2-40B4-BE49-F238E27FC236}">
              <a16:creationId xmlns:a16="http://schemas.microsoft.com/office/drawing/2014/main" id="{97D6B309-2205-495E-A333-D5FF646FC9CE}"/>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24218"/>
    <xdr:sp macro="" textlink="">
      <xdr:nvSpPr>
        <xdr:cNvPr id="4183" name="Text Box 6">
          <a:extLst>
            <a:ext uri="{FF2B5EF4-FFF2-40B4-BE49-F238E27FC236}">
              <a16:creationId xmlns:a16="http://schemas.microsoft.com/office/drawing/2014/main" id="{7B6C5818-B9E4-4DBF-8944-EBD1D84164F9}"/>
            </a:ext>
          </a:extLst>
        </xdr:cNvPr>
        <xdr:cNvSpPr txBox="1">
          <a:spLocks noChangeArrowheads="1"/>
        </xdr:cNvSpPr>
      </xdr:nvSpPr>
      <xdr:spPr bwMode="auto">
        <a:xfrm>
          <a:off x="1209675" y="5209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4" name="Text Box 4">
          <a:extLst>
            <a:ext uri="{FF2B5EF4-FFF2-40B4-BE49-F238E27FC236}">
              <a16:creationId xmlns:a16="http://schemas.microsoft.com/office/drawing/2014/main" id="{8F7560EF-8AF4-4144-8FD5-593EE778289A}"/>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5" name="Text Box 6">
          <a:extLst>
            <a:ext uri="{FF2B5EF4-FFF2-40B4-BE49-F238E27FC236}">
              <a16:creationId xmlns:a16="http://schemas.microsoft.com/office/drawing/2014/main" id="{A193A783-8258-441A-8447-BE76450C9A87}"/>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6" name="Text Box 4">
          <a:extLst>
            <a:ext uri="{FF2B5EF4-FFF2-40B4-BE49-F238E27FC236}">
              <a16:creationId xmlns:a16="http://schemas.microsoft.com/office/drawing/2014/main" id="{FDFB705B-6633-4749-A959-698B3C29A866}"/>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7957"/>
    <xdr:sp macro="" textlink="">
      <xdr:nvSpPr>
        <xdr:cNvPr id="4187" name="Text Box 6">
          <a:extLst>
            <a:ext uri="{FF2B5EF4-FFF2-40B4-BE49-F238E27FC236}">
              <a16:creationId xmlns:a16="http://schemas.microsoft.com/office/drawing/2014/main" id="{969FF7B5-85FC-4ABC-B329-F82B23ADDA6E}"/>
            </a:ext>
          </a:extLst>
        </xdr:cNvPr>
        <xdr:cNvSpPr txBox="1">
          <a:spLocks noChangeArrowheads="1"/>
        </xdr:cNvSpPr>
      </xdr:nvSpPr>
      <xdr:spPr bwMode="auto">
        <a:xfrm>
          <a:off x="260032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8" name="Text Box 4">
          <a:extLst>
            <a:ext uri="{FF2B5EF4-FFF2-40B4-BE49-F238E27FC236}">
              <a16:creationId xmlns:a16="http://schemas.microsoft.com/office/drawing/2014/main" id="{D3F86903-16F0-47DF-BE17-E1ECC9176969}"/>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7957"/>
    <xdr:sp macro="" textlink="">
      <xdr:nvSpPr>
        <xdr:cNvPr id="4189" name="Text Box 6">
          <a:extLst>
            <a:ext uri="{FF2B5EF4-FFF2-40B4-BE49-F238E27FC236}">
              <a16:creationId xmlns:a16="http://schemas.microsoft.com/office/drawing/2014/main" id="{27568BB0-D286-4BB1-BA56-C13396187E83}"/>
            </a:ext>
          </a:extLst>
        </xdr:cNvPr>
        <xdr:cNvSpPr txBox="1">
          <a:spLocks noChangeArrowheads="1"/>
        </xdr:cNvSpPr>
      </xdr:nvSpPr>
      <xdr:spPr bwMode="auto">
        <a:xfrm>
          <a:off x="1209675"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0" name="Text Box 4">
          <a:extLst>
            <a:ext uri="{FF2B5EF4-FFF2-40B4-BE49-F238E27FC236}">
              <a16:creationId xmlns:a16="http://schemas.microsoft.com/office/drawing/2014/main" id="{5E62AB50-1A71-48D0-A51D-69304E97AFFB}"/>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7957"/>
    <xdr:sp macro="" textlink="">
      <xdr:nvSpPr>
        <xdr:cNvPr id="4191" name="Text Box 6">
          <a:extLst>
            <a:ext uri="{FF2B5EF4-FFF2-40B4-BE49-F238E27FC236}">
              <a16:creationId xmlns:a16="http://schemas.microsoft.com/office/drawing/2014/main" id="{34CBFF75-2D36-4EF9-B359-2C7CFC5AB125}"/>
            </a:ext>
          </a:extLst>
        </xdr:cNvPr>
        <xdr:cNvSpPr txBox="1">
          <a:spLocks noChangeArrowheads="1"/>
        </xdr:cNvSpPr>
      </xdr:nvSpPr>
      <xdr:spPr bwMode="auto">
        <a:xfrm>
          <a:off x="0" y="5209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2" name="Text Box 4">
          <a:extLst>
            <a:ext uri="{FF2B5EF4-FFF2-40B4-BE49-F238E27FC236}">
              <a16:creationId xmlns:a16="http://schemas.microsoft.com/office/drawing/2014/main" id="{07273B90-30C6-430F-93FB-F9978DAED3A3}"/>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193" name="Text Box 6">
          <a:extLst>
            <a:ext uri="{FF2B5EF4-FFF2-40B4-BE49-F238E27FC236}">
              <a16:creationId xmlns:a16="http://schemas.microsoft.com/office/drawing/2014/main" id="{87049370-4180-4253-A5B3-2180995005A7}"/>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4" name="Text Box 4">
          <a:extLst>
            <a:ext uri="{FF2B5EF4-FFF2-40B4-BE49-F238E27FC236}">
              <a16:creationId xmlns:a16="http://schemas.microsoft.com/office/drawing/2014/main" id="{77D25AD5-503D-41D2-B777-300DDA5AE39A}"/>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195" name="Text Box 6">
          <a:extLst>
            <a:ext uri="{FF2B5EF4-FFF2-40B4-BE49-F238E27FC236}">
              <a16:creationId xmlns:a16="http://schemas.microsoft.com/office/drawing/2014/main" id="{5678B069-4D71-44D4-AD2C-79BA62DA450B}"/>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6" name="Text Box 4">
          <a:extLst>
            <a:ext uri="{FF2B5EF4-FFF2-40B4-BE49-F238E27FC236}">
              <a16:creationId xmlns:a16="http://schemas.microsoft.com/office/drawing/2014/main" id="{AA727790-8C81-4B46-A53C-F5D9800B9D8F}"/>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6348"/>
    <xdr:sp macro="" textlink="">
      <xdr:nvSpPr>
        <xdr:cNvPr id="4197" name="Text Box 6">
          <a:extLst>
            <a:ext uri="{FF2B5EF4-FFF2-40B4-BE49-F238E27FC236}">
              <a16:creationId xmlns:a16="http://schemas.microsoft.com/office/drawing/2014/main" id="{BA6683EB-59E4-41F6-A1BA-D8533B21E667}"/>
            </a:ext>
          </a:extLst>
        </xdr:cNvPr>
        <xdr:cNvSpPr txBox="1">
          <a:spLocks noChangeArrowheads="1"/>
        </xdr:cNvSpPr>
      </xdr:nvSpPr>
      <xdr:spPr bwMode="auto">
        <a:xfrm>
          <a:off x="1209675" y="5209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198" name="Text Box 6">
          <a:extLst>
            <a:ext uri="{FF2B5EF4-FFF2-40B4-BE49-F238E27FC236}">
              <a16:creationId xmlns:a16="http://schemas.microsoft.com/office/drawing/2014/main" id="{A8E966C4-118A-48B1-95E5-B9ED60B64670}"/>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199" name="Text Box 4">
          <a:extLst>
            <a:ext uri="{FF2B5EF4-FFF2-40B4-BE49-F238E27FC236}">
              <a16:creationId xmlns:a16="http://schemas.microsoft.com/office/drawing/2014/main" id="{26844918-794A-4F90-8278-4104AAD4BF7E}"/>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6373"/>
    <xdr:sp macro="" textlink="">
      <xdr:nvSpPr>
        <xdr:cNvPr id="4200" name="Text Box 6">
          <a:extLst>
            <a:ext uri="{FF2B5EF4-FFF2-40B4-BE49-F238E27FC236}">
              <a16:creationId xmlns:a16="http://schemas.microsoft.com/office/drawing/2014/main" id="{1927728B-A6F5-4B1D-B2F8-C97840DED759}"/>
            </a:ext>
          </a:extLst>
        </xdr:cNvPr>
        <xdr:cNvSpPr txBox="1">
          <a:spLocks noChangeArrowheads="1"/>
        </xdr:cNvSpPr>
      </xdr:nvSpPr>
      <xdr:spPr bwMode="auto">
        <a:xfrm>
          <a:off x="1209675" y="5209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1" name="Text Box 4">
          <a:extLst>
            <a:ext uri="{FF2B5EF4-FFF2-40B4-BE49-F238E27FC236}">
              <a16:creationId xmlns:a16="http://schemas.microsoft.com/office/drawing/2014/main" id="{DC572B49-E57B-4FF2-845D-B0F925D8B167}"/>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2" name="Text Box 6">
          <a:extLst>
            <a:ext uri="{FF2B5EF4-FFF2-40B4-BE49-F238E27FC236}">
              <a16:creationId xmlns:a16="http://schemas.microsoft.com/office/drawing/2014/main" id="{09552D9A-07CA-45A4-9B68-3BC2BD8BE22D}"/>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3" name="Text Box 4">
          <a:extLst>
            <a:ext uri="{FF2B5EF4-FFF2-40B4-BE49-F238E27FC236}">
              <a16:creationId xmlns:a16="http://schemas.microsoft.com/office/drawing/2014/main" id="{4912156F-07C2-4F4F-BB78-D28EEE88A016}"/>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5153"/>
    <xdr:sp macro="" textlink="">
      <xdr:nvSpPr>
        <xdr:cNvPr id="4204" name="Text Box 6">
          <a:extLst>
            <a:ext uri="{FF2B5EF4-FFF2-40B4-BE49-F238E27FC236}">
              <a16:creationId xmlns:a16="http://schemas.microsoft.com/office/drawing/2014/main" id="{E663634E-6B21-4577-AD8C-F452C5C2B0DB}"/>
            </a:ext>
          </a:extLst>
        </xdr:cNvPr>
        <xdr:cNvSpPr txBox="1">
          <a:spLocks noChangeArrowheads="1"/>
        </xdr:cNvSpPr>
      </xdr:nvSpPr>
      <xdr:spPr bwMode="auto">
        <a:xfrm>
          <a:off x="260032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5" name="Text Box 4">
          <a:extLst>
            <a:ext uri="{FF2B5EF4-FFF2-40B4-BE49-F238E27FC236}">
              <a16:creationId xmlns:a16="http://schemas.microsoft.com/office/drawing/2014/main" id="{D97D41BD-3B72-4954-8DDB-DC24DC3A0C94}"/>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5153"/>
    <xdr:sp macro="" textlink="">
      <xdr:nvSpPr>
        <xdr:cNvPr id="4206" name="Text Box 6">
          <a:extLst>
            <a:ext uri="{FF2B5EF4-FFF2-40B4-BE49-F238E27FC236}">
              <a16:creationId xmlns:a16="http://schemas.microsoft.com/office/drawing/2014/main" id="{6994AFAA-500E-47AF-94BE-1E2D9362A4A8}"/>
            </a:ext>
          </a:extLst>
        </xdr:cNvPr>
        <xdr:cNvSpPr txBox="1">
          <a:spLocks noChangeArrowheads="1"/>
        </xdr:cNvSpPr>
      </xdr:nvSpPr>
      <xdr:spPr bwMode="auto">
        <a:xfrm>
          <a:off x="1209675"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7" name="Text Box 4">
          <a:extLst>
            <a:ext uri="{FF2B5EF4-FFF2-40B4-BE49-F238E27FC236}">
              <a16:creationId xmlns:a16="http://schemas.microsoft.com/office/drawing/2014/main" id="{364F5F54-7E1F-42CD-A30C-3C300A9A5476}"/>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675153"/>
    <xdr:sp macro="" textlink="">
      <xdr:nvSpPr>
        <xdr:cNvPr id="4208" name="Text Box 6">
          <a:extLst>
            <a:ext uri="{FF2B5EF4-FFF2-40B4-BE49-F238E27FC236}">
              <a16:creationId xmlns:a16="http://schemas.microsoft.com/office/drawing/2014/main" id="{6092F34C-47E6-4752-8A04-2A4F7C91C365}"/>
            </a:ext>
          </a:extLst>
        </xdr:cNvPr>
        <xdr:cNvSpPr txBox="1">
          <a:spLocks noChangeArrowheads="1"/>
        </xdr:cNvSpPr>
      </xdr:nvSpPr>
      <xdr:spPr bwMode="auto">
        <a:xfrm>
          <a:off x="0" y="5209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09" name="Text Box 4">
          <a:extLst>
            <a:ext uri="{FF2B5EF4-FFF2-40B4-BE49-F238E27FC236}">
              <a16:creationId xmlns:a16="http://schemas.microsoft.com/office/drawing/2014/main" id="{80D44799-C11B-4846-B5EB-DB2BA9DAFF9C}"/>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52400"/>
    <xdr:sp macro="" textlink="">
      <xdr:nvSpPr>
        <xdr:cNvPr id="4210" name="Text Box 6">
          <a:extLst>
            <a:ext uri="{FF2B5EF4-FFF2-40B4-BE49-F238E27FC236}">
              <a16:creationId xmlns:a16="http://schemas.microsoft.com/office/drawing/2014/main" id="{53F94C35-D328-45A1-B05E-AEE3EBF04214}"/>
            </a:ext>
          </a:extLst>
        </xdr:cNvPr>
        <xdr:cNvSpPr txBox="1">
          <a:spLocks noChangeArrowheads="1"/>
        </xdr:cNvSpPr>
      </xdr:nvSpPr>
      <xdr:spPr bwMode="auto">
        <a:xfrm>
          <a:off x="4162425" y="5209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216</xdr:row>
      <xdr:rowOff>428625</xdr:rowOff>
    </xdr:from>
    <xdr:ext cx="85725" cy="150329"/>
    <xdr:sp macro="" textlink="">
      <xdr:nvSpPr>
        <xdr:cNvPr id="4211" name="Text Box 4">
          <a:extLst>
            <a:ext uri="{FF2B5EF4-FFF2-40B4-BE49-F238E27FC236}">
              <a16:creationId xmlns:a16="http://schemas.microsoft.com/office/drawing/2014/main" id="{954D0EFE-5019-4299-999A-BE570F43110E}"/>
            </a:ext>
          </a:extLst>
        </xdr:cNvPr>
        <xdr:cNvSpPr txBox="1">
          <a:spLocks noChangeArrowheads="1"/>
        </xdr:cNvSpPr>
      </xdr:nvSpPr>
      <xdr:spPr bwMode="auto">
        <a:xfrm>
          <a:off x="314325" y="4885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2" name="Text Box 4">
          <a:extLst>
            <a:ext uri="{FF2B5EF4-FFF2-40B4-BE49-F238E27FC236}">
              <a16:creationId xmlns:a16="http://schemas.microsoft.com/office/drawing/2014/main" id="{D272FBC8-81C3-4367-954E-1C8967C29352}"/>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4213" name="Text Box 6">
          <a:extLst>
            <a:ext uri="{FF2B5EF4-FFF2-40B4-BE49-F238E27FC236}">
              <a16:creationId xmlns:a16="http://schemas.microsoft.com/office/drawing/2014/main" id="{AE975C21-A245-4F38-8481-2E45AABEF10E}"/>
            </a:ext>
          </a:extLst>
        </xdr:cNvPr>
        <xdr:cNvSpPr txBox="1">
          <a:spLocks noChangeArrowheads="1"/>
        </xdr:cNvSpPr>
      </xdr:nvSpPr>
      <xdr:spPr bwMode="auto">
        <a:xfrm>
          <a:off x="1209675" y="5068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227</xdr:row>
      <xdr:rowOff>47625</xdr:rowOff>
    </xdr:from>
    <xdr:ext cx="85725" cy="819150"/>
    <xdr:sp macro="" textlink="">
      <xdr:nvSpPr>
        <xdr:cNvPr id="4214" name="Text Box 4">
          <a:extLst>
            <a:ext uri="{FF2B5EF4-FFF2-40B4-BE49-F238E27FC236}">
              <a16:creationId xmlns:a16="http://schemas.microsoft.com/office/drawing/2014/main" id="{FEA9BC0C-EE61-45E9-9A10-7E0F27D22F77}"/>
            </a:ext>
          </a:extLst>
        </xdr:cNvPr>
        <xdr:cNvSpPr txBox="1">
          <a:spLocks noChangeArrowheads="1"/>
        </xdr:cNvSpPr>
      </xdr:nvSpPr>
      <xdr:spPr bwMode="auto">
        <a:xfrm>
          <a:off x="1800225" y="5073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819150"/>
    <xdr:sp macro="" textlink="">
      <xdr:nvSpPr>
        <xdr:cNvPr id="4215" name="Text Box 6">
          <a:extLst>
            <a:ext uri="{FF2B5EF4-FFF2-40B4-BE49-F238E27FC236}">
              <a16:creationId xmlns:a16="http://schemas.microsoft.com/office/drawing/2014/main" id="{2E822D50-9515-48B0-B97B-8EFBBEF69E16}"/>
            </a:ext>
          </a:extLst>
        </xdr:cNvPr>
        <xdr:cNvSpPr txBox="1">
          <a:spLocks noChangeArrowheads="1"/>
        </xdr:cNvSpPr>
      </xdr:nvSpPr>
      <xdr:spPr bwMode="auto">
        <a:xfrm>
          <a:off x="1209675" y="5068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6" name="Text Box 6">
          <a:extLst>
            <a:ext uri="{FF2B5EF4-FFF2-40B4-BE49-F238E27FC236}">
              <a16:creationId xmlns:a16="http://schemas.microsoft.com/office/drawing/2014/main" id="{471D806C-2381-4E4B-82C4-C33F3B527C65}"/>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7" name="Text Box 4">
          <a:extLst>
            <a:ext uri="{FF2B5EF4-FFF2-40B4-BE49-F238E27FC236}">
              <a16:creationId xmlns:a16="http://schemas.microsoft.com/office/drawing/2014/main" id="{D1062F23-B0C8-4169-8641-808449FFBA45}"/>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019175"/>
    <xdr:sp macro="" textlink="">
      <xdr:nvSpPr>
        <xdr:cNvPr id="4218" name="Text Box 6">
          <a:extLst>
            <a:ext uri="{FF2B5EF4-FFF2-40B4-BE49-F238E27FC236}">
              <a16:creationId xmlns:a16="http://schemas.microsoft.com/office/drawing/2014/main" id="{919334BE-EC7D-4B0D-8FD8-915BA2A663E2}"/>
            </a:ext>
          </a:extLst>
        </xdr:cNvPr>
        <xdr:cNvSpPr txBox="1">
          <a:spLocks noChangeArrowheads="1"/>
        </xdr:cNvSpPr>
      </xdr:nvSpPr>
      <xdr:spPr bwMode="auto">
        <a:xfrm>
          <a:off x="1209675" y="5068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19" name="Text Box 4">
          <a:extLst>
            <a:ext uri="{FF2B5EF4-FFF2-40B4-BE49-F238E27FC236}">
              <a16:creationId xmlns:a16="http://schemas.microsoft.com/office/drawing/2014/main" id="{843065A8-038C-4A3B-95DB-D93A799749E3}"/>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0" name="Text Box 6">
          <a:extLst>
            <a:ext uri="{FF2B5EF4-FFF2-40B4-BE49-F238E27FC236}">
              <a16:creationId xmlns:a16="http://schemas.microsoft.com/office/drawing/2014/main" id="{8BD50A9B-DB2C-403E-9782-4E26DA3EF252}"/>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1" name="Text Box 4">
          <a:extLst>
            <a:ext uri="{FF2B5EF4-FFF2-40B4-BE49-F238E27FC236}">
              <a16:creationId xmlns:a16="http://schemas.microsoft.com/office/drawing/2014/main" id="{72C2C17E-29AF-42B3-B1BA-8FA1F570963C}"/>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676274"/>
    <xdr:sp macro="" textlink="">
      <xdr:nvSpPr>
        <xdr:cNvPr id="4222" name="Text Box 6">
          <a:extLst>
            <a:ext uri="{FF2B5EF4-FFF2-40B4-BE49-F238E27FC236}">
              <a16:creationId xmlns:a16="http://schemas.microsoft.com/office/drawing/2014/main" id="{153D75F1-4C5F-4665-BD0E-776754B6730F}"/>
            </a:ext>
          </a:extLst>
        </xdr:cNvPr>
        <xdr:cNvSpPr txBox="1">
          <a:spLocks noChangeArrowheads="1"/>
        </xdr:cNvSpPr>
      </xdr:nvSpPr>
      <xdr:spPr bwMode="auto">
        <a:xfrm>
          <a:off x="260032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676274"/>
    <xdr:sp macro="" textlink="">
      <xdr:nvSpPr>
        <xdr:cNvPr id="4223" name="Text Box 4">
          <a:extLst>
            <a:ext uri="{FF2B5EF4-FFF2-40B4-BE49-F238E27FC236}">
              <a16:creationId xmlns:a16="http://schemas.microsoft.com/office/drawing/2014/main" id="{1E1E775F-6448-42C2-898F-9ED9DE2DB830}"/>
            </a:ext>
          </a:extLst>
        </xdr:cNvPr>
        <xdr:cNvSpPr txBox="1">
          <a:spLocks noChangeArrowheads="1"/>
        </xdr:cNvSpPr>
      </xdr:nvSpPr>
      <xdr:spPr bwMode="auto">
        <a:xfrm>
          <a:off x="12096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227</xdr:row>
      <xdr:rowOff>0</xdr:rowOff>
    </xdr:from>
    <xdr:ext cx="85725" cy="676274"/>
    <xdr:sp macro="" textlink="">
      <xdr:nvSpPr>
        <xdr:cNvPr id="4224" name="Text Box 6">
          <a:extLst>
            <a:ext uri="{FF2B5EF4-FFF2-40B4-BE49-F238E27FC236}">
              <a16:creationId xmlns:a16="http://schemas.microsoft.com/office/drawing/2014/main" id="{034614EF-CD87-49DB-8C32-7B96AB87E7A0}"/>
            </a:ext>
          </a:extLst>
        </xdr:cNvPr>
        <xdr:cNvSpPr txBox="1">
          <a:spLocks noChangeArrowheads="1"/>
        </xdr:cNvSpPr>
      </xdr:nvSpPr>
      <xdr:spPr bwMode="auto">
        <a:xfrm>
          <a:off x="2124075" y="5068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5" name="Text Box 4">
          <a:extLst>
            <a:ext uri="{FF2B5EF4-FFF2-40B4-BE49-F238E27FC236}">
              <a16:creationId xmlns:a16="http://schemas.microsoft.com/office/drawing/2014/main" id="{FFB93534-E5D7-4377-85E8-01BCCE3B9BCE}"/>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4226" name="Text Box 6">
          <a:extLst>
            <a:ext uri="{FF2B5EF4-FFF2-40B4-BE49-F238E27FC236}">
              <a16:creationId xmlns:a16="http://schemas.microsoft.com/office/drawing/2014/main" id="{0AC4003B-F488-4E5D-AB73-726B43F2C66F}"/>
            </a:ext>
          </a:extLst>
        </xdr:cNvPr>
        <xdr:cNvSpPr txBox="1">
          <a:spLocks noChangeArrowheads="1"/>
        </xdr:cNvSpPr>
      </xdr:nvSpPr>
      <xdr:spPr bwMode="auto">
        <a:xfrm>
          <a:off x="1209675" y="5209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232</xdr:row>
      <xdr:rowOff>47625</xdr:rowOff>
    </xdr:from>
    <xdr:ext cx="85725" cy="819150"/>
    <xdr:sp macro="" textlink="">
      <xdr:nvSpPr>
        <xdr:cNvPr id="4227" name="Text Box 4">
          <a:extLst>
            <a:ext uri="{FF2B5EF4-FFF2-40B4-BE49-F238E27FC236}">
              <a16:creationId xmlns:a16="http://schemas.microsoft.com/office/drawing/2014/main" id="{E87966EC-1180-426D-98A3-C10B76701A73}"/>
            </a:ext>
          </a:extLst>
        </xdr:cNvPr>
        <xdr:cNvSpPr txBox="1">
          <a:spLocks noChangeArrowheads="1"/>
        </xdr:cNvSpPr>
      </xdr:nvSpPr>
      <xdr:spPr bwMode="auto">
        <a:xfrm>
          <a:off x="1800225" y="52139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819150"/>
    <xdr:sp macro="" textlink="">
      <xdr:nvSpPr>
        <xdr:cNvPr id="4228" name="Text Box 6">
          <a:extLst>
            <a:ext uri="{FF2B5EF4-FFF2-40B4-BE49-F238E27FC236}">
              <a16:creationId xmlns:a16="http://schemas.microsoft.com/office/drawing/2014/main" id="{19E3D2F0-477E-4A6C-92AE-74DAC2248555}"/>
            </a:ext>
          </a:extLst>
        </xdr:cNvPr>
        <xdr:cNvSpPr txBox="1">
          <a:spLocks noChangeArrowheads="1"/>
        </xdr:cNvSpPr>
      </xdr:nvSpPr>
      <xdr:spPr bwMode="auto">
        <a:xfrm>
          <a:off x="1209675" y="5209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29" name="Text Box 6">
          <a:extLst>
            <a:ext uri="{FF2B5EF4-FFF2-40B4-BE49-F238E27FC236}">
              <a16:creationId xmlns:a16="http://schemas.microsoft.com/office/drawing/2014/main" id="{194EC8E4-DEA5-4F77-8FEC-63F882F07162}"/>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0" name="Text Box 4">
          <a:extLst>
            <a:ext uri="{FF2B5EF4-FFF2-40B4-BE49-F238E27FC236}">
              <a16:creationId xmlns:a16="http://schemas.microsoft.com/office/drawing/2014/main" id="{C6128E39-EB3F-4DB8-B83B-EAFD475EEABD}"/>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019175"/>
    <xdr:sp macro="" textlink="">
      <xdr:nvSpPr>
        <xdr:cNvPr id="4231" name="Text Box 6">
          <a:extLst>
            <a:ext uri="{FF2B5EF4-FFF2-40B4-BE49-F238E27FC236}">
              <a16:creationId xmlns:a16="http://schemas.microsoft.com/office/drawing/2014/main" id="{96196414-A2E5-4BDE-8459-6A7DEA97F6FF}"/>
            </a:ext>
          </a:extLst>
        </xdr:cNvPr>
        <xdr:cNvSpPr txBox="1">
          <a:spLocks noChangeArrowheads="1"/>
        </xdr:cNvSpPr>
      </xdr:nvSpPr>
      <xdr:spPr bwMode="auto">
        <a:xfrm>
          <a:off x="1209675" y="5209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2" name="Text Box 4">
          <a:extLst>
            <a:ext uri="{FF2B5EF4-FFF2-40B4-BE49-F238E27FC236}">
              <a16:creationId xmlns:a16="http://schemas.microsoft.com/office/drawing/2014/main" id="{EE9E0847-C321-4358-879B-E6E52D01261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3" name="Text Box 6">
          <a:extLst>
            <a:ext uri="{FF2B5EF4-FFF2-40B4-BE49-F238E27FC236}">
              <a16:creationId xmlns:a16="http://schemas.microsoft.com/office/drawing/2014/main" id="{D4B3DD57-E66C-4BB5-B5D1-EC4739E0E70D}"/>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4" name="Text Box 4">
          <a:extLst>
            <a:ext uri="{FF2B5EF4-FFF2-40B4-BE49-F238E27FC236}">
              <a16:creationId xmlns:a16="http://schemas.microsoft.com/office/drawing/2014/main" id="{6BAE0046-A4EC-4A9C-AD56-713286FF15E0}"/>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676274"/>
    <xdr:sp macro="" textlink="">
      <xdr:nvSpPr>
        <xdr:cNvPr id="4235" name="Text Box 6">
          <a:extLst>
            <a:ext uri="{FF2B5EF4-FFF2-40B4-BE49-F238E27FC236}">
              <a16:creationId xmlns:a16="http://schemas.microsoft.com/office/drawing/2014/main" id="{61F60848-A5F8-4EE7-B8AD-866C306ACF53}"/>
            </a:ext>
          </a:extLst>
        </xdr:cNvPr>
        <xdr:cNvSpPr txBox="1">
          <a:spLocks noChangeArrowheads="1"/>
        </xdr:cNvSpPr>
      </xdr:nvSpPr>
      <xdr:spPr bwMode="auto">
        <a:xfrm>
          <a:off x="260032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676274"/>
    <xdr:sp macro="" textlink="">
      <xdr:nvSpPr>
        <xdr:cNvPr id="4236" name="Text Box 4">
          <a:extLst>
            <a:ext uri="{FF2B5EF4-FFF2-40B4-BE49-F238E27FC236}">
              <a16:creationId xmlns:a16="http://schemas.microsoft.com/office/drawing/2014/main" id="{00C8305A-AC91-4BB6-B4AC-0F8A56BA176B}"/>
            </a:ext>
          </a:extLst>
        </xdr:cNvPr>
        <xdr:cNvSpPr txBox="1">
          <a:spLocks noChangeArrowheads="1"/>
        </xdr:cNvSpPr>
      </xdr:nvSpPr>
      <xdr:spPr bwMode="auto">
        <a:xfrm>
          <a:off x="12096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232</xdr:row>
      <xdr:rowOff>0</xdr:rowOff>
    </xdr:from>
    <xdr:ext cx="85725" cy="676274"/>
    <xdr:sp macro="" textlink="">
      <xdr:nvSpPr>
        <xdr:cNvPr id="4237" name="Text Box 6">
          <a:extLst>
            <a:ext uri="{FF2B5EF4-FFF2-40B4-BE49-F238E27FC236}">
              <a16:creationId xmlns:a16="http://schemas.microsoft.com/office/drawing/2014/main" id="{4924D889-E265-436F-9D95-7F90323649BB}"/>
            </a:ext>
          </a:extLst>
        </xdr:cNvPr>
        <xdr:cNvSpPr txBox="1">
          <a:spLocks noChangeArrowheads="1"/>
        </xdr:cNvSpPr>
      </xdr:nvSpPr>
      <xdr:spPr bwMode="auto">
        <a:xfrm>
          <a:off x="2124075" y="5209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233</xdr:row>
      <xdr:rowOff>85725</xdr:rowOff>
    </xdr:from>
    <xdr:ext cx="85725" cy="676274"/>
    <xdr:sp macro="" textlink="">
      <xdr:nvSpPr>
        <xdr:cNvPr id="4238" name="Text Box 6">
          <a:extLst>
            <a:ext uri="{FF2B5EF4-FFF2-40B4-BE49-F238E27FC236}">
              <a16:creationId xmlns:a16="http://schemas.microsoft.com/office/drawing/2014/main" id="{01B58715-0873-4679-899F-0A896B5F3D2B}"/>
            </a:ext>
          </a:extLst>
        </xdr:cNvPr>
        <xdr:cNvSpPr txBox="1">
          <a:spLocks noChangeArrowheads="1"/>
        </xdr:cNvSpPr>
      </xdr:nvSpPr>
      <xdr:spPr bwMode="auto">
        <a:xfrm>
          <a:off x="2190750" y="52377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39" name="Text Box 4">
          <a:extLst>
            <a:ext uri="{FF2B5EF4-FFF2-40B4-BE49-F238E27FC236}">
              <a16:creationId xmlns:a16="http://schemas.microsoft.com/office/drawing/2014/main" id="{6EF0404A-7398-47C4-855E-8548C8898AC3}"/>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6322"/>
    <xdr:sp macro="" textlink="">
      <xdr:nvSpPr>
        <xdr:cNvPr id="4240" name="Text Box 4">
          <a:extLst>
            <a:ext uri="{FF2B5EF4-FFF2-40B4-BE49-F238E27FC236}">
              <a16:creationId xmlns:a16="http://schemas.microsoft.com/office/drawing/2014/main" id="{ED3BCD00-BC8E-4AC0-AD65-9F3B3FE27416}"/>
            </a:ext>
          </a:extLst>
        </xdr:cNvPr>
        <xdr:cNvSpPr txBox="1">
          <a:spLocks noChangeArrowheads="1"/>
        </xdr:cNvSpPr>
      </xdr:nvSpPr>
      <xdr:spPr bwMode="auto">
        <a:xfrm>
          <a:off x="314325" y="845820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41" name="Text Box 4">
          <a:extLst>
            <a:ext uri="{FF2B5EF4-FFF2-40B4-BE49-F238E27FC236}">
              <a16:creationId xmlns:a16="http://schemas.microsoft.com/office/drawing/2014/main" id="{76877D6D-6AC7-4D45-A1B9-7753D5DAE79F}"/>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2" name="Text Box 4">
          <a:extLst>
            <a:ext uri="{FF2B5EF4-FFF2-40B4-BE49-F238E27FC236}">
              <a16:creationId xmlns:a16="http://schemas.microsoft.com/office/drawing/2014/main" id="{D1A9F5F1-B7BD-45FD-B2EB-18D49E39060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3" name="Text Box 6">
          <a:extLst>
            <a:ext uri="{FF2B5EF4-FFF2-40B4-BE49-F238E27FC236}">
              <a16:creationId xmlns:a16="http://schemas.microsoft.com/office/drawing/2014/main" id="{14E5EED6-D706-456D-B580-7F7CF6CD5EC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4" name="Text Box 4">
          <a:extLst>
            <a:ext uri="{FF2B5EF4-FFF2-40B4-BE49-F238E27FC236}">
              <a16:creationId xmlns:a16="http://schemas.microsoft.com/office/drawing/2014/main" id="{C4A9EA6B-B7A7-4F6F-9C11-9248A3F53A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5" name="Text Box 6">
          <a:extLst>
            <a:ext uri="{FF2B5EF4-FFF2-40B4-BE49-F238E27FC236}">
              <a16:creationId xmlns:a16="http://schemas.microsoft.com/office/drawing/2014/main" id="{0D38D900-74B4-41A0-B0E0-9F03646D174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6" name="Text Box 4">
          <a:extLst>
            <a:ext uri="{FF2B5EF4-FFF2-40B4-BE49-F238E27FC236}">
              <a16:creationId xmlns:a16="http://schemas.microsoft.com/office/drawing/2014/main" id="{E6A41A1C-1C05-43D5-A784-C789707B45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7" name="Text Box 6">
          <a:extLst>
            <a:ext uri="{FF2B5EF4-FFF2-40B4-BE49-F238E27FC236}">
              <a16:creationId xmlns:a16="http://schemas.microsoft.com/office/drawing/2014/main" id="{436CAB93-E85C-45F9-961C-FBAF1185A623}"/>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8" name="Text Box 4">
          <a:extLst>
            <a:ext uri="{FF2B5EF4-FFF2-40B4-BE49-F238E27FC236}">
              <a16:creationId xmlns:a16="http://schemas.microsoft.com/office/drawing/2014/main" id="{0B5084E2-33D0-4515-B968-7EAA5B5EE9A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49" name="Text Box 6">
          <a:extLst>
            <a:ext uri="{FF2B5EF4-FFF2-40B4-BE49-F238E27FC236}">
              <a16:creationId xmlns:a16="http://schemas.microsoft.com/office/drawing/2014/main" id="{31AB74F0-6EB1-4152-85E2-3F91927756C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0" name="Text Box 4">
          <a:extLst>
            <a:ext uri="{FF2B5EF4-FFF2-40B4-BE49-F238E27FC236}">
              <a16:creationId xmlns:a16="http://schemas.microsoft.com/office/drawing/2014/main" id="{0DB188C7-EC3C-4951-A45C-B7BF4BD7D7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51" name="Text Box 6">
          <a:extLst>
            <a:ext uri="{FF2B5EF4-FFF2-40B4-BE49-F238E27FC236}">
              <a16:creationId xmlns:a16="http://schemas.microsoft.com/office/drawing/2014/main" id="{D284803E-4DC2-4E5B-82B1-6815C6D79B1D}"/>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2" name="Text Box 4">
          <a:extLst>
            <a:ext uri="{FF2B5EF4-FFF2-40B4-BE49-F238E27FC236}">
              <a16:creationId xmlns:a16="http://schemas.microsoft.com/office/drawing/2014/main" id="{0338A459-6639-4F92-8D9D-3049C0BA3B9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53" name="Text Box 6">
          <a:extLst>
            <a:ext uri="{FF2B5EF4-FFF2-40B4-BE49-F238E27FC236}">
              <a16:creationId xmlns:a16="http://schemas.microsoft.com/office/drawing/2014/main" id="{18C98C86-EEEC-483C-AB0D-2DA3251B4C22}"/>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4" name="Text Box 4">
          <a:extLst>
            <a:ext uri="{FF2B5EF4-FFF2-40B4-BE49-F238E27FC236}">
              <a16:creationId xmlns:a16="http://schemas.microsoft.com/office/drawing/2014/main" id="{499A2D3A-C59B-476D-BD0C-D235730C48BC}"/>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55" name="Text Box 6">
          <a:extLst>
            <a:ext uri="{FF2B5EF4-FFF2-40B4-BE49-F238E27FC236}">
              <a16:creationId xmlns:a16="http://schemas.microsoft.com/office/drawing/2014/main" id="{57F4421C-19DC-46A0-96F0-14DA34902EDE}"/>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56" name="Text Box 6">
          <a:extLst>
            <a:ext uri="{FF2B5EF4-FFF2-40B4-BE49-F238E27FC236}">
              <a16:creationId xmlns:a16="http://schemas.microsoft.com/office/drawing/2014/main" id="{4A54D5DD-CBE1-418B-92C9-A08E4FF1D989}"/>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57" name="Text Box 4">
          <a:extLst>
            <a:ext uri="{FF2B5EF4-FFF2-40B4-BE49-F238E27FC236}">
              <a16:creationId xmlns:a16="http://schemas.microsoft.com/office/drawing/2014/main" id="{E46A41B4-DA02-4C2A-A9D1-D6E7100DD11B}"/>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8" name="Text Box 4">
          <a:extLst>
            <a:ext uri="{FF2B5EF4-FFF2-40B4-BE49-F238E27FC236}">
              <a16:creationId xmlns:a16="http://schemas.microsoft.com/office/drawing/2014/main" id="{111473E1-CD4A-4A02-BD1D-83E476B539B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59" name="Text Box 6">
          <a:extLst>
            <a:ext uri="{FF2B5EF4-FFF2-40B4-BE49-F238E27FC236}">
              <a16:creationId xmlns:a16="http://schemas.microsoft.com/office/drawing/2014/main" id="{FB36BBAB-80E5-482F-9FB6-F19E3E3CE62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0" name="Text Box 4">
          <a:extLst>
            <a:ext uri="{FF2B5EF4-FFF2-40B4-BE49-F238E27FC236}">
              <a16:creationId xmlns:a16="http://schemas.microsoft.com/office/drawing/2014/main" id="{4A35C889-8742-4432-B98F-29D0B11FBE2D}"/>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1" name="Text Box 6">
          <a:extLst>
            <a:ext uri="{FF2B5EF4-FFF2-40B4-BE49-F238E27FC236}">
              <a16:creationId xmlns:a16="http://schemas.microsoft.com/office/drawing/2014/main" id="{691C62B9-AA43-46C9-9835-78BAC55EA6DF}"/>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2" name="Text Box 4">
          <a:extLst>
            <a:ext uri="{FF2B5EF4-FFF2-40B4-BE49-F238E27FC236}">
              <a16:creationId xmlns:a16="http://schemas.microsoft.com/office/drawing/2014/main" id="{876AADD0-F1EF-4A6A-B610-AE623753B22B}"/>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3" name="Text Box 6">
          <a:extLst>
            <a:ext uri="{FF2B5EF4-FFF2-40B4-BE49-F238E27FC236}">
              <a16:creationId xmlns:a16="http://schemas.microsoft.com/office/drawing/2014/main" id="{DE27A66E-5847-476F-9555-DB092C71FEB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4" name="Text Box 4">
          <a:extLst>
            <a:ext uri="{FF2B5EF4-FFF2-40B4-BE49-F238E27FC236}">
              <a16:creationId xmlns:a16="http://schemas.microsoft.com/office/drawing/2014/main" id="{4E701468-2597-40F6-B7AD-8CEA5E82FA5E}"/>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65" name="Text Box 6">
          <a:extLst>
            <a:ext uri="{FF2B5EF4-FFF2-40B4-BE49-F238E27FC236}">
              <a16:creationId xmlns:a16="http://schemas.microsoft.com/office/drawing/2014/main" id="{A4F28E05-C374-41C9-85B2-32D113DEF395}"/>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6" name="Text Box 4">
          <a:extLst>
            <a:ext uri="{FF2B5EF4-FFF2-40B4-BE49-F238E27FC236}">
              <a16:creationId xmlns:a16="http://schemas.microsoft.com/office/drawing/2014/main" id="{2C9FA50B-202E-4A2D-B180-91752732E55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7" name="Text Box 6">
          <a:extLst>
            <a:ext uri="{FF2B5EF4-FFF2-40B4-BE49-F238E27FC236}">
              <a16:creationId xmlns:a16="http://schemas.microsoft.com/office/drawing/2014/main" id="{60FC5606-DDDB-4750-A721-96D6C7781359}"/>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8" name="Text Box 4">
          <a:extLst>
            <a:ext uri="{FF2B5EF4-FFF2-40B4-BE49-F238E27FC236}">
              <a16:creationId xmlns:a16="http://schemas.microsoft.com/office/drawing/2014/main" id="{03E64C58-CBE1-48AA-A08A-00C4D031B011}"/>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69" name="Text Box 6">
          <a:extLst>
            <a:ext uri="{FF2B5EF4-FFF2-40B4-BE49-F238E27FC236}">
              <a16:creationId xmlns:a16="http://schemas.microsoft.com/office/drawing/2014/main" id="{C7CD7AAA-7C59-4146-A3BD-5665148746D7}"/>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0" name="Text Box 4">
          <a:extLst>
            <a:ext uri="{FF2B5EF4-FFF2-40B4-BE49-F238E27FC236}">
              <a16:creationId xmlns:a16="http://schemas.microsoft.com/office/drawing/2014/main" id="{BF00CB68-3D08-49A1-AC38-C6A21878EE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1" name="Text Box 6">
          <a:extLst>
            <a:ext uri="{FF2B5EF4-FFF2-40B4-BE49-F238E27FC236}">
              <a16:creationId xmlns:a16="http://schemas.microsoft.com/office/drawing/2014/main" id="{A7AB614E-3F8C-454E-8E44-51A98F9068DC}"/>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2" name="Text Box 4">
          <a:extLst>
            <a:ext uri="{FF2B5EF4-FFF2-40B4-BE49-F238E27FC236}">
              <a16:creationId xmlns:a16="http://schemas.microsoft.com/office/drawing/2014/main" id="{51ACF5BD-5624-4980-B4D5-9F8D27C97C7A}"/>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3" name="Text Box 6">
          <a:extLst>
            <a:ext uri="{FF2B5EF4-FFF2-40B4-BE49-F238E27FC236}">
              <a16:creationId xmlns:a16="http://schemas.microsoft.com/office/drawing/2014/main" id="{9C636EA1-C062-4DBB-B757-2559C6B6E43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4" name="Text Box 4">
          <a:extLst>
            <a:ext uri="{FF2B5EF4-FFF2-40B4-BE49-F238E27FC236}">
              <a16:creationId xmlns:a16="http://schemas.microsoft.com/office/drawing/2014/main" id="{0209987D-9585-472B-B4CD-C7DFA4BE6A60}"/>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356</xdr:row>
      <xdr:rowOff>0</xdr:rowOff>
    </xdr:from>
    <xdr:ext cx="85725" cy="114300"/>
    <xdr:sp macro="" textlink="">
      <xdr:nvSpPr>
        <xdr:cNvPr id="4275" name="Text Box 6">
          <a:extLst>
            <a:ext uri="{FF2B5EF4-FFF2-40B4-BE49-F238E27FC236}">
              <a16:creationId xmlns:a16="http://schemas.microsoft.com/office/drawing/2014/main" id="{8F1E5107-4EB8-405A-A601-48BED9BA6B02}"/>
            </a:ext>
          </a:extLst>
        </xdr:cNvPr>
        <xdr:cNvSpPr txBox="1">
          <a:spLocks noChangeArrowheads="1"/>
        </xdr:cNvSpPr>
      </xdr:nvSpPr>
      <xdr:spPr bwMode="auto">
        <a:xfrm>
          <a:off x="2595563"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6" name="Text Box 4">
          <a:extLst>
            <a:ext uri="{FF2B5EF4-FFF2-40B4-BE49-F238E27FC236}">
              <a16:creationId xmlns:a16="http://schemas.microsoft.com/office/drawing/2014/main" id="{785DB25F-A18C-4F2D-B2BE-F6CBE48AD350}"/>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77" name="Text Box 6">
          <a:extLst>
            <a:ext uri="{FF2B5EF4-FFF2-40B4-BE49-F238E27FC236}">
              <a16:creationId xmlns:a16="http://schemas.microsoft.com/office/drawing/2014/main" id="{B8453699-7F7E-4460-AA53-A1E0ECC9813F}"/>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8" name="Text Box 4">
          <a:extLst>
            <a:ext uri="{FF2B5EF4-FFF2-40B4-BE49-F238E27FC236}">
              <a16:creationId xmlns:a16="http://schemas.microsoft.com/office/drawing/2014/main" id="{687F0EE2-8BAA-411D-A26B-D07ADEB4EB7F}"/>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356</xdr:row>
      <xdr:rowOff>0</xdr:rowOff>
    </xdr:from>
    <xdr:ext cx="85725" cy="114300"/>
    <xdr:sp macro="" textlink="">
      <xdr:nvSpPr>
        <xdr:cNvPr id="4279" name="Text Box 6">
          <a:extLst>
            <a:ext uri="{FF2B5EF4-FFF2-40B4-BE49-F238E27FC236}">
              <a16:creationId xmlns:a16="http://schemas.microsoft.com/office/drawing/2014/main" id="{018C46B0-2071-4258-9F34-16C253045CAD}"/>
            </a:ext>
          </a:extLst>
        </xdr:cNvPr>
        <xdr:cNvSpPr txBox="1">
          <a:spLocks noChangeArrowheads="1"/>
        </xdr:cNvSpPr>
      </xdr:nvSpPr>
      <xdr:spPr bwMode="auto">
        <a:xfrm>
          <a:off x="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14300"/>
    <xdr:sp macro="" textlink="">
      <xdr:nvSpPr>
        <xdr:cNvPr id="4280" name="Text Box 6">
          <a:extLst>
            <a:ext uri="{FF2B5EF4-FFF2-40B4-BE49-F238E27FC236}">
              <a16:creationId xmlns:a16="http://schemas.microsoft.com/office/drawing/2014/main" id="{CE462813-18AE-433E-AB10-59E2D0796F8F}"/>
            </a:ext>
          </a:extLst>
        </xdr:cNvPr>
        <xdr:cNvSpPr txBox="1">
          <a:spLocks noChangeArrowheads="1"/>
        </xdr:cNvSpPr>
      </xdr:nvSpPr>
      <xdr:spPr bwMode="auto">
        <a:xfrm>
          <a:off x="415925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81" name="Text Box 4">
          <a:extLst>
            <a:ext uri="{FF2B5EF4-FFF2-40B4-BE49-F238E27FC236}">
              <a16:creationId xmlns:a16="http://schemas.microsoft.com/office/drawing/2014/main" id="{72F89BF0-155D-449C-A1C6-4E0C6E0BB078}"/>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2" name="Text Box 4">
          <a:extLst>
            <a:ext uri="{FF2B5EF4-FFF2-40B4-BE49-F238E27FC236}">
              <a16:creationId xmlns:a16="http://schemas.microsoft.com/office/drawing/2014/main" id="{011F79B4-E5B2-4250-B196-585DCADEDEDB}"/>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3" name="Text Box 6">
          <a:extLst>
            <a:ext uri="{FF2B5EF4-FFF2-40B4-BE49-F238E27FC236}">
              <a16:creationId xmlns:a16="http://schemas.microsoft.com/office/drawing/2014/main" id="{034F1EA7-A64A-4FC4-BD52-CC1FC0C87303}"/>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4" name="Text Box 4">
          <a:extLst>
            <a:ext uri="{FF2B5EF4-FFF2-40B4-BE49-F238E27FC236}">
              <a16:creationId xmlns:a16="http://schemas.microsoft.com/office/drawing/2014/main" id="{8FC1BA8B-93F5-42A7-9A04-3EBA5D71A9F6}"/>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5" name="Text Box 6">
          <a:extLst>
            <a:ext uri="{FF2B5EF4-FFF2-40B4-BE49-F238E27FC236}">
              <a16:creationId xmlns:a16="http://schemas.microsoft.com/office/drawing/2014/main" id="{6CA9B5B8-0AFB-4D5A-9BDC-39AB8892A9B7}"/>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6" name="Text Box 4">
          <a:extLst>
            <a:ext uri="{FF2B5EF4-FFF2-40B4-BE49-F238E27FC236}">
              <a16:creationId xmlns:a16="http://schemas.microsoft.com/office/drawing/2014/main" id="{456D5D08-FEF8-488D-B515-04523C6DD9B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87" name="Text Box 6">
          <a:extLst>
            <a:ext uri="{FF2B5EF4-FFF2-40B4-BE49-F238E27FC236}">
              <a16:creationId xmlns:a16="http://schemas.microsoft.com/office/drawing/2014/main" id="{0D7D54ED-CA84-41A7-9499-ED04CF09CB36}"/>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8" name="Text Box 4">
          <a:extLst>
            <a:ext uri="{FF2B5EF4-FFF2-40B4-BE49-F238E27FC236}">
              <a16:creationId xmlns:a16="http://schemas.microsoft.com/office/drawing/2014/main" id="{3FB447EE-0ADE-4F44-B3E0-82060A24F138}"/>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356</xdr:row>
      <xdr:rowOff>0</xdr:rowOff>
    </xdr:from>
    <xdr:ext cx="85725" cy="152400"/>
    <xdr:sp macro="" textlink="">
      <xdr:nvSpPr>
        <xdr:cNvPr id="4289" name="Text Box 6">
          <a:extLst>
            <a:ext uri="{FF2B5EF4-FFF2-40B4-BE49-F238E27FC236}">
              <a16:creationId xmlns:a16="http://schemas.microsoft.com/office/drawing/2014/main" id="{19BC3D56-2780-4741-9003-5A9434223419}"/>
            </a:ext>
          </a:extLst>
        </xdr:cNvPr>
        <xdr:cNvSpPr txBox="1">
          <a:spLocks noChangeArrowheads="1"/>
        </xdr:cNvSpPr>
      </xdr:nvSpPr>
      <xdr:spPr bwMode="auto">
        <a:xfrm>
          <a:off x="4159250" y="84582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356</xdr:row>
      <xdr:rowOff>0</xdr:rowOff>
    </xdr:from>
    <xdr:ext cx="85725" cy="150329"/>
    <xdr:sp macro="" textlink="">
      <xdr:nvSpPr>
        <xdr:cNvPr id="4290" name="Text Box 4">
          <a:extLst>
            <a:ext uri="{FF2B5EF4-FFF2-40B4-BE49-F238E27FC236}">
              <a16:creationId xmlns:a16="http://schemas.microsoft.com/office/drawing/2014/main" id="{0A00457D-3058-460A-A0C7-D610ABBE5816}"/>
            </a:ext>
          </a:extLst>
        </xdr:cNvPr>
        <xdr:cNvSpPr txBox="1">
          <a:spLocks noChangeArrowheads="1"/>
        </xdr:cNvSpPr>
      </xdr:nvSpPr>
      <xdr:spPr bwMode="auto">
        <a:xfrm>
          <a:off x="314325" y="84582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1" name="Text Box 4">
          <a:extLst>
            <a:ext uri="{FF2B5EF4-FFF2-40B4-BE49-F238E27FC236}">
              <a16:creationId xmlns:a16="http://schemas.microsoft.com/office/drawing/2014/main" id="{F73B62D1-3BA8-4EF1-8E5E-4B01419311F4}"/>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2" name="Text Box 6">
          <a:extLst>
            <a:ext uri="{FF2B5EF4-FFF2-40B4-BE49-F238E27FC236}">
              <a16:creationId xmlns:a16="http://schemas.microsoft.com/office/drawing/2014/main" id="{A21034A0-0890-410F-A12C-00F017D2BE75}"/>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3" name="Text Box 4">
          <a:extLst>
            <a:ext uri="{FF2B5EF4-FFF2-40B4-BE49-F238E27FC236}">
              <a16:creationId xmlns:a16="http://schemas.microsoft.com/office/drawing/2014/main" id="{C86BE2D2-65A6-455C-BDED-415192C69DA8}"/>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356</xdr:row>
      <xdr:rowOff>0</xdr:rowOff>
    </xdr:from>
    <xdr:ext cx="85725" cy="114300"/>
    <xdr:sp macro="" textlink="">
      <xdr:nvSpPr>
        <xdr:cNvPr id="4294" name="Text Box 6">
          <a:extLst>
            <a:ext uri="{FF2B5EF4-FFF2-40B4-BE49-F238E27FC236}">
              <a16:creationId xmlns:a16="http://schemas.microsoft.com/office/drawing/2014/main" id="{63871D57-33D7-4C13-A77B-9E1A1D6C21FE}"/>
            </a:ext>
          </a:extLst>
        </xdr:cNvPr>
        <xdr:cNvSpPr txBox="1">
          <a:spLocks noChangeArrowheads="1"/>
        </xdr:cNvSpPr>
      </xdr:nvSpPr>
      <xdr:spPr bwMode="auto">
        <a:xfrm>
          <a:off x="1206500" y="8458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5" name="Text Box 4">
          <a:extLst>
            <a:ext uri="{FF2B5EF4-FFF2-40B4-BE49-F238E27FC236}">
              <a16:creationId xmlns:a16="http://schemas.microsoft.com/office/drawing/2014/main" id="{116EA480-A4D0-42BA-8524-1E3AE6418AC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352</xdr:row>
      <xdr:rowOff>428625</xdr:rowOff>
    </xdr:from>
    <xdr:ext cx="85725" cy="156322"/>
    <xdr:sp macro="" textlink="">
      <xdr:nvSpPr>
        <xdr:cNvPr id="4296" name="Text Box 4">
          <a:extLst>
            <a:ext uri="{FF2B5EF4-FFF2-40B4-BE49-F238E27FC236}">
              <a16:creationId xmlns:a16="http://schemas.microsoft.com/office/drawing/2014/main" id="{DDAC279A-4762-4F81-8EC4-A5716415C412}"/>
            </a:ext>
          </a:extLst>
        </xdr:cNvPr>
        <xdr:cNvSpPr txBox="1">
          <a:spLocks noChangeArrowheads="1"/>
        </xdr:cNvSpPr>
      </xdr:nvSpPr>
      <xdr:spPr bwMode="auto">
        <a:xfrm>
          <a:off x="314325" y="838708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4297" name="Text Box 4">
          <a:extLst>
            <a:ext uri="{FF2B5EF4-FFF2-40B4-BE49-F238E27FC236}">
              <a16:creationId xmlns:a16="http://schemas.microsoft.com/office/drawing/2014/main" id="{75160670-C090-4067-9A0E-801292B05F2F}"/>
            </a:ext>
          </a:extLst>
        </xdr:cNvPr>
        <xdr:cNvSpPr txBox="1">
          <a:spLocks noChangeArrowheads="1"/>
        </xdr:cNvSpPr>
      </xdr:nvSpPr>
      <xdr:spPr bwMode="auto">
        <a:xfrm>
          <a:off x="314325" y="78509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8" name="Text Box 4">
          <a:extLst>
            <a:ext uri="{FF2B5EF4-FFF2-40B4-BE49-F238E27FC236}">
              <a16:creationId xmlns:a16="http://schemas.microsoft.com/office/drawing/2014/main" id="{24B27181-21A3-46F9-9281-21F079944CF1}"/>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299" name="Text Box 6">
          <a:extLst>
            <a:ext uri="{FF2B5EF4-FFF2-40B4-BE49-F238E27FC236}">
              <a16:creationId xmlns:a16="http://schemas.microsoft.com/office/drawing/2014/main" id="{25C6ADED-D5BE-485E-810C-CE2D0E997193}"/>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0" name="Text Box 4">
          <a:extLst>
            <a:ext uri="{FF2B5EF4-FFF2-40B4-BE49-F238E27FC236}">
              <a16:creationId xmlns:a16="http://schemas.microsoft.com/office/drawing/2014/main" id="{B17CD125-01FA-4D90-9479-35728D0BFF5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1" name="Text Box 6">
          <a:extLst>
            <a:ext uri="{FF2B5EF4-FFF2-40B4-BE49-F238E27FC236}">
              <a16:creationId xmlns:a16="http://schemas.microsoft.com/office/drawing/2014/main" id="{94DE7533-2D25-47F2-BBAE-83D4BB80DE73}"/>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2" name="Text Box 4">
          <a:extLst>
            <a:ext uri="{FF2B5EF4-FFF2-40B4-BE49-F238E27FC236}">
              <a16:creationId xmlns:a16="http://schemas.microsoft.com/office/drawing/2014/main" id="{71F02A73-34FA-4CF2-9523-03C2C6C0321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3" name="Text Box 6">
          <a:extLst>
            <a:ext uri="{FF2B5EF4-FFF2-40B4-BE49-F238E27FC236}">
              <a16:creationId xmlns:a16="http://schemas.microsoft.com/office/drawing/2014/main" id="{CA71DB35-A046-448A-8331-50C9FC5486E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4" name="Text Box 4">
          <a:extLst>
            <a:ext uri="{FF2B5EF4-FFF2-40B4-BE49-F238E27FC236}">
              <a16:creationId xmlns:a16="http://schemas.microsoft.com/office/drawing/2014/main" id="{E6F119F9-B452-4515-8756-50E2BE17D4C4}"/>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5" name="Text Box 6">
          <a:extLst>
            <a:ext uri="{FF2B5EF4-FFF2-40B4-BE49-F238E27FC236}">
              <a16:creationId xmlns:a16="http://schemas.microsoft.com/office/drawing/2014/main" id="{0A4B67BB-76B0-483A-8FAA-B5B318F6427C}"/>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6" name="Text Box 4">
          <a:extLst>
            <a:ext uri="{FF2B5EF4-FFF2-40B4-BE49-F238E27FC236}">
              <a16:creationId xmlns:a16="http://schemas.microsoft.com/office/drawing/2014/main" id="{4E0766A4-7D7B-4C43-9565-FA50A0569A92}"/>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07" name="Text Box 6">
          <a:extLst>
            <a:ext uri="{FF2B5EF4-FFF2-40B4-BE49-F238E27FC236}">
              <a16:creationId xmlns:a16="http://schemas.microsoft.com/office/drawing/2014/main" id="{0F807A3C-6884-41F6-9B68-8C521C26EB4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8" name="Text Box 4">
          <a:extLst>
            <a:ext uri="{FF2B5EF4-FFF2-40B4-BE49-F238E27FC236}">
              <a16:creationId xmlns:a16="http://schemas.microsoft.com/office/drawing/2014/main" id="{3906D6B2-F3FD-47A6-97E1-E8A86270B2B6}"/>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09" name="Text Box 6">
          <a:extLst>
            <a:ext uri="{FF2B5EF4-FFF2-40B4-BE49-F238E27FC236}">
              <a16:creationId xmlns:a16="http://schemas.microsoft.com/office/drawing/2014/main" id="{C9D7F8A6-2B86-4A8F-95FE-7534A9E6B769}"/>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0" name="Text Box 4">
          <a:extLst>
            <a:ext uri="{FF2B5EF4-FFF2-40B4-BE49-F238E27FC236}">
              <a16:creationId xmlns:a16="http://schemas.microsoft.com/office/drawing/2014/main" id="{23621F16-3431-4EB5-B771-81B335CFB273}"/>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11" name="Text Box 6">
          <a:extLst>
            <a:ext uri="{FF2B5EF4-FFF2-40B4-BE49-F238E27FC236}">
              <a16:creationId xmlns:a16="http://schemas.microsoft.com/office/drawing/2014/main" id="{7B7CA3EB-97BC-4DA2-849D-3E66DDA929EA}"/>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12" name="Text Box 6">
          <a:extLst>
            <a:ext uri="{FF2B5EF4-FFF2-40B4-BE49-F238E27FC236}">
              <a16:creationId xmlns:a16="http://schemas.microsoft.com/office/drawing/2014/main" id="{FD6F8FE4-F1C3-4803-A5E8-B95455576059}"/>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3" name="Text Box 4">
          <a:extLst>
            <a:ext uri="{FF2B5EF4-FFF2-40B4-BE49-F238E27FC236}">
              <a16:creationId xmlns:a16="http://schemas.microsoft.com/office/drawing/2014/main" id="{144C06F8-A272-4720-9AF6-6BA2B0C1FD38}"/>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6348"/>
    <xdr:sp macro="" textlink="">
      <xdr:nvSpPr>
        <xdr:cNvPr id="4314" name="Text Box 6">
          <a:extLst>
            <a:ext uri="{FF2B5EF4-FFF2-40B4-BE49-F238E27FC236}">
              <a16:creationId xmlns:a16="http://schemas.microsoft.com/office/drawing/2014/main" id="{09F94AD4-7B66-4A03-AFE2-6109ECEF147B}"/>
            </a:ext>
          </a:extLst>
        </xdr:cNvPr>
        <xdr:cNvSpPr txBox="1">
          <a:spLocks noChangeArrowheads="1"/>
        </xdr:cNvSpPr>
      </xdr:nvSpPr>
      <xdr:spPr bwMode="auto">
        <a:xfrm>
          <a:off x="1206500" y="81200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5" name="Text Box 6">
          <a:extLst>
            <a:ext uri="{FF2B5EF4-FFF2-40B4-BE49-F238E27FC236}">
              <a16:creationId xmlns:a16="http://schemas.microsoft.com/office/drawing/2014/main" id="{ADF2C407-9BFA-478B-A1E5-43D57181E99D}"/>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6" name="Text Box 4">
          <a:extLst>
            <a:ext uri="{FF2B5EF4-FFF2-40B4-BE49-F238E27FC236}">
              <a16:creationId xmlns:a16="http://schemas.microsoft.com/office/drawing/2014/main" id="{17ED5292-13B5-48AD-99F7-712E3C8C02A4}"/>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6373"/>
    <xdr:sp macro="" textlink="">
      <xdr:nvSpPr>
        <xdr:cNvPr id="4317" name="Text Box 6">
          <a:extLst>
            <a:ext uri="{FF2B5EF4-FFF2-40B4-BE49-F238E27FC236}">
              <a16:creationId xmlns:a16="http://schemas.microsoft.com/office/drawing/2014/main" id="{107C5B4B-B530-4807-A8DF-559F3AB94F6E}"/>
            </a:ext>
          </a:extLst>
        </xdr:cNvPr>
        <xdr:cNvSpPr txBox="1">
          <a:spLocks noChangeArrowheads="1"/>
        </xdr:cNvSpPr>
      </xdr:nvSpPr>
      <xdr:spPr bwMode="auto">
        <a:xfrm>
          <a:off x="1206500" y="81200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8" name="Text Box 4">
          <a:extLst>
            <a:ext uri="{FF2B5EF4-FFF2-40B4-BE49-F238E27FC236}">
              <a16:creationId xmlns:a16="http://schemas.microsoft.com/office/drawing/2014/main" id="{A040CA09-678B-485E-869C-F591328C716E}"/>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19" name="Text Box 6">
          <a:extLst>
            <a:ext uri="{FF2B5EF4-FFF2-40B4-BE49-F238E27FC236}">
              <a16:creationId xmlns:a16="http://schemas.microsoft.com/office/drawing/2014/main" id="{ABA1261B-977D-46B0-938F-E844E4FFBDC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0" name="Text Box 4">
          <a:extLst>
            <a:ext uri="{FF2B5EF4-FFF2-40B4-BE49-F238E27FC236}">
              <a16:creationId xmlns:a16="http://schemas.microsoft.com/office/drawing/2014/main" id="{FFA260DC-DED4-45CE-B542-3071C0E2D181}"/>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5153"/>
    <xdr:sp macro="" textlink="">
      <xdr:nvSpPr>
        <xdr:cNvPr id="4321" name="Text Box 6">
          <a:extLst>
            <a:ext uri="{FF2B5EF4-FFF2-40B4-BE49-F238E27FC236}">
              <a16:creationId xmlns:a16="http://schemas.microsoft.com/office/drawing/2014/main" id="{2E812BF3-0AB8-44FD-BB92-65F71EBF76AE}"/>
            </a:ext>
          </a:extLst>
        </xdr:cNvPr>
        <xdr:cNvSpPr txBox="1">
          <a:spLocks noChangeArrowheads="1"/>
        </xdr:cNvSpPr>
      </xdr:nvSpPr>
      <xdr:spPr bwMode="auto">
        <a:xfrm>
          <a:off x="2595563"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2" name="Text Box 4">
          <a:extLst>
            <a:ext uri="{FF2B5EF4-FFF2-40B4-BE49-F238E27FC236}">
              <a16:creationId xmlns:a16="http://schemas.microsoft.com/office/drawing/2014/main" id="{6F33137E-EF0E-4D2D-AFC5-37A48B077CA2}"/>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5153"/>
    <xdr:sp macro="" textlink="">
      <xdr:nvSpPr>
        <xdr:cNvPr id="4323" name="Text Box 6">
          <a:extLst>
            <a:ext uri="{FF2B5EF4-FFF2-40B4-BE49-F238E27FC236}">
              <a16:creationId xmlns:a16="http://schemas.microsoft.com/office/drawing/2014/main" id="{1078A2A4-0582-41FD-ACF4-E126CD7C4125}"/>
            </a:ext>
          </a:extLst>
        </xdr:cNvPr>
        <xdr:cNvSpPr txBox="1">
          <a:spLocks noChangeArrowheads="1"/>
        </xdr:cNvSpPr>
      </xdr:nvSpPr>
      <xdr:spPr bwMode="auto">
        <a:xfrm>
          <a:off x="120650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4" name="Text Box 4">
          <a:extLst>
            <a:ext uri="{FF2B5EF4-FFF2-40B4-BE49-F238E27FC236}">
              <a16:creationId xmlns:a16="http://schemas.microsoft.com/office/drawing/2014/main" id="{6893B120-C344-4D3D-B235-0C4965084805}"/>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5153"/>
    <xdr:sp macro="" textlink="">
      <xdr:nvSpPr>
        <xdr:cNvPr id="4325" name="Text Box 6">
          <a:extLst>
            <a:ext uri="{FF2B5EF4-FFF2-40B4-BE49-F238E27FC236}">
              <a16:creationId xmlns:a16="http://schemas.microsoft.com/office/drawing/2014/main" id="{11EC0F02-3950-418D-8390-B7820DC5406B}"/>
            </a:ext>
          </a:extLst>
        </xdr:cNvPr>
        <xdr:cNvSpPr txBox="1">
          <a:spLocks noChangeArrowheads="1"/>
        </xdr:cNvSpPr>
      </xdr:nvSpPr>
      <xdr:spPr bwMode="auto">
        <a:xfrm>
          <a:off x="0" y="81200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26" name="Text Box 4">
          <a:extLst>
            <a:ext uri="{FF2B5EF4-FFF2-40B4-BE49-F238E27FC236}">
              <a16:creationId xmlns:a16="http://schemas.microsoft.com/office/drawing/2014/main" id="{050DCE4D-3C79-4EA3-BD41-8F96D39F6494}"/>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7" name="Text Box 4">
          <a:extLst>
            <a:ext uri="{FF2B5EF4-FFF2-40B4-BE49-F238E27FC236}">
              <a16:creationId xmlns:a16="http://schemas.microsoft.com/office/drawing/2014/main" id="{6E9481D6-FACB-4CB1-8190-80B9D61AB3B4}"/>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28" name="Text Box 6">
          <a:extLst>
            <a:ext uri="{FF2B5EF4-FFF2-40B4-BE49-F238E27FC236}">
              <a16:creationId xmlns:a16="http://schemas.microsoft.com/office/drawing/2014/main" id="{EED8DA38-4A11-4ED4-ADCE-C34CB7D2135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29" name="Text Box 6">
          <a:extLst>
            <a:ext uri="{FF2B5EF4-FFF2-40B4-BE49-F238E27FC236}">
              <a16:creationId xmlns:a16="http://schemas.microsoft.com/office/drawing/2014/main" id="{1E27C73F-08CB-4494-BC26-174C321FCD37}"/>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0" name="Text Box 4">
          <a:extLst>
            <a:ext uri="{FF2B5EF4-FFF2-40B4-BE49-F238E27FC236}">
              <a16:creationId xmlns:a16="http://schemas.microsoft.com/office/drawing/2014/main" id="{B123BFAF-07EF-44CC-9A97-2F4552B71C1A}"/>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1416"/>
    <xdr:sp macro="" textlink="">
      <xdr:nvSpPr>
        <xdr:cNvPr id="4331" name="Text Box 6">
          <a:extLst>
            <a:ext uri="{FF2B5EF4-FFF2-40B4-BE49-F238E27FC236}">
              <a16:creationId xmlns:a16="http://schemas.microsoft.com/office/drawing/2014/main" id="{87BE2E07-8D10-412E-957C-AF440A37E440}"/>
            </a:ext>
          </a:extLst>
        </xdr:cNvPr>
        <xdr:cNvSpPr txBox="1">
          <a:spLocks noChangeArrowheads="1"/>
        </xdr:cNvSpPr>
      </xdr:nvSpPr>
      <xdr:spPr bwMode="auto">
        <a:xfrm>
          <a:off x="1206500" y="826135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2" name="Text Box 4">
          <a:extLst>
            <a:ext uri="{FF2B5EF4-FFF2-40B4-BE49-F238E27FC236}">
              <a16:creationId xmlns:a16="http://schemas.microsoft.com/office/drawing/2014/main" id="{1FCB1448-29AC-46C4-A84B-43EE25C9A141}"/>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3" name="Text Box 6">
          <a:extLst>
            <a:ext uri="{FF2B5EF4-FFF2-40B4-BE49-F238E27FC236}">
              <a16:creationId xmlns:a16="http://schemas.microsoft.com/office/drawing/2014/main" id="{2AFF52A4-8B38-4A6C-BD46-C8DD42FE346C}"/>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4" name="Text Box 4">
          <a:extLst>
            <a:ext uri="{FF2B5EF4-FFF2-40B4-BE49-F238E27FC236}">
              <a16:creationId xmlns:a16="http://schemas.microsoft.com/office/drawing/2014/main" id="{13E863AA-5DCE-4715-BA2C-E07A8BA40ED6}"/>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836"/>
    <xdr:sp macro="" textlink="">
      <xdr:nvSpPr>
        <xdr:cNvPr id="4335" name="Text Box 6">
          <a:extLst>
            <a:ext uri="{FF2B5EF4-FFF2-40B4-BE49-F238E27FC236}">
              <a16:creationId xmlns:a16="http://schemas.microsoft.com/office/drawing/2014/main" id="{1FE6B23F-A64D-461F-9090-AE1D1EC23637}"/>
            </a:ext>
          </a:extLst>
        </xdr:cNvPr>
        <xdr:cNvSpPr txBox="1">
          <a:spLocks noChangeArrowheads="1"/>
        </xdr:cNvSpPr>
      </xdr:nvSpPr>
      <xdr:spPr bwMode="auto">
        <a:xfrm>
          <a:off x="2595563"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6" name="Text Box 4">
          <a:extLst>
            <a:ext uri="{FF2B5EF4-FFF2-40B4-BE49-F238E27FC236}">
              <a16:creationId xmlns:a16="http://schemas.microsoft.com/office/drawing/2014/main" id="{FB78BB8B-BBE7-4225-AFAB-DF2D19CEBD43}"/>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836"/>
    <xdr:sp macro="" textlink="">
      <xdr:nvSpPr>
        <xdr:cNvPr id="4337" name="Text Box 6">
          <a:extLst>
            <a:ext uri="{FF2B5EF4-FFF2-40B4-BE49-F238E27FC236}">
              <a16:creationId xmlns:a16="http://schemas.microsoft.com/office/drawing/2014/main" id="{EC1C14D5-F206-4045-94BA-6EE9B356B1D0}"/>
            </a:ext>
          </a:extLst>
        </xdr:cNvPr>
        <xdr:cNvSpPr txBox="1">
          <a:spLocks noChangeArrowheads="1"/>
        </xdr:cNvSpPr>
      </xdr:nvSpPr>
      <xdr:spPr bwMode="auto">
        <a:xfrm>
          <a:off x="120650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8" name="Text Box 4">
          <a:extLst>
            <a:ext uri="{FF2B5EF4-FFF2-40B4-BE49-F238E27FC236}">
              <a16:creationId xmlns:a16="http://schemas.microsoft.com/office/drawing/2014/main" id="{0B0D5A52-3DF4-40E1-943A-9F2991145E3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6836"/>
    <xdr:sp macro="" textlink="">
      <xdr:nvSpPr>
        <xdr:cNvPr id="4339" name="Text Box 6">
          <a:extLst>
            <a:ext uri="{FF2B5EF4-FFF2-40B4-BE49-F238E27FC236}">
              <a16:creationId xmlns:a16="http://schemas.microsoft.com/office/drawing/2014/main" id="{5B246F3B-F9DD-4E00-84E1-9D62699C4ACB}"/>
            </a:ext>
          </a:extLst>
        </xdr:cNvPr>
        <xdr:cNvSpPr txBox="1">
          <a:spLocks noChangeArrowheads="1"/>
        </xdr:cNvSpPr>
      </xdr:nvSpPr>
      <xdr:spPr bwMode="auto">
        <a:xfrm>
          <a:off x="0" y="826135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0" name="Text Box 4">
          <a:extLst>
            <a:ext uri="{FF2B5EF4-FFF2-40B4-BE49-F238E27FC236}">
              <a16:creationId xmlns:a16="http://schemas.microsoft.com/office/drawing/2014/main" id="{E9BB8B0F-E473-4C62-A6D4-D42B1825B5AA}"/>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41" name="Text Box 6">
          <a:extLst>
            <a:ext uri="{FF2B5EF4-FFF2-40B4-BE49-F238E27FC236}">
              <a16:creationId xmlns:a16="http://schemas.microsoft.com/office/drawing/2014/main" id="{8D89C53B-606F-4D0A-96C9-E9BCB7848065}"/>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2" name="Text Box 4">
          <a:extLst>
            <a:ext uri="{FF2B5EF4-FFF2-40B4-BE49-F238E27FC236}">
              <a16:creationId xmlns:a16="http://schemas.microsoft.com/office/drawing/2014/main" id="{66C6F983-2A05-4414-AAEE-DC8CF1023D9B}"/>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43" name="Text Box 6">
          <a:extLst>
            <a:ext uri="{FF2B5EF4-FFF2-40B4-BE49-F238E27FC236}">
              <a16:creationId xmlns:a16="http://schemas.microsoft.com/office/drawing/2014/main" id="{B0037CA0-E9BC-46D2-ABAE-34310EBFC571}"/>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4" name="Text Box 4">
          <a:extLst>
            <a:ext uri="{FF2B5EF4-FFF2-40B4-BE49-F238E27FC236}">
              <a16:creationId xmlns:a16="http://schemas.microsoft.com/office/drawing/2014/main" id="{619871D6-0F9D-41E5-8ABD-2F92E8D7EAF5}"/>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345" name="Text Box 6">
          <a:extLst>
            <a:ext uri="{FF2B5EF4-FFF2-40B4-BE49-F238E27FC236}">
              <a16:creationId xmlns:a16="http://schemas.microsoft.com/office/drawing/2014/main" id="{46327B7D-EF03-4B85-ACDD-B10E312A488E}"/>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6" name="Text Box 6">
          <a:extLst>
            <a:ext uri="{FF2B5EF4-FFF2-40B4-BE49-F238E27FC236}">
              <a16:creationId xmlns:a16="http://schemas.microsoft.com/office/drawing/2014/main" id="{FE2D0824-53D9-42B5-9821-2CE890CB82B6}"/>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7" name="Text Box 4">
          <a:extLst>
            <a:ext uri="{FF2B5EF4-FFF2-40B4-BE49-F238E27FC236}">
              <a16:creationId xmlns:a16="http://schemas.microsoft.com/office/drawing/2014/main" id="{3EC3AD2E-8A00-4F17-A380-1BF717E8E28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348" name="Text Box 6">
          <a:extLst>
            <a:ext uri="{FF2B5EF4-FFF2-40B4-BE49-F238E27FC236}">
              <a16:creationId xmlns:a16="http://schemas.microsoft.com/office/drawing/2014/main" id="{12DD0D2D-1593-48E5-A457-BC22C214770A}"/>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49" name="Text Box 4">
          <a:extLst>
            <a:ext uri="{FF2B5EF4-FFF2-40B4-BE49-F238E27FC236}">
              <a16:creationId xmlns:a16="http://schemas.microsoft.com/office/drawing/2014/main" id="{CD849385-D371-419E-AE66-ABA85B1B4F5B}"/>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0" name="Text Box 6">
          <a:extLst>
            <a:ext uri="{FF2B5EF4-FFF2-40B4-BE49-F238E27FC236}">
              <a16:creationId xmlns:a16="http://schemas.microsoft.com/office/drawing/2014/main" id="{9C1C1601-8AC3-49DB-ABDC-74660259D84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1" name="Text Box 4">
          <a:extLst>
            <a:ext uri="{FF2B5EF4-FFF2-40B4-BE49-F238E27FC236}">
              <a16:creationId xmlns:a16="http://schemas.microsoft.com/office/drawing/2014/main" id="{B7C26FE5-6AB0-4A75-853B-68FA4B1ED6AC}"/>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352" name="Text Box 6">
          <a:extLst>
            <a:ext uri="{FF2B5EF4-FFF2-40B4-BE49-F238E27FC236}">
              <a16:creationId xmlns:a16="http://schemas.microsoft.com/office/drawing/2014/main" id="{BA1915BA-3AAF-47EE-92E7-EB6445F1BECB}"/>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3" name="Text Box 4">
          <a:extLst>
            <a:ext uri="{FF2B5EF4-FFF2-40B4-BE49-F238E27FC236}">
              <a16:creationId xmlns:a16="http://schemas.microsoft.com/office/drawing/2014/main" id="{7561E6E1-B21B-46E0-BD03-1BB2A90272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354" name="Text Box 6">
          <a:extLst>
            <a:ext uri="{FF2B5EF4-FFF2-40B4-BE49-F238E27FC236}">
              <a16:creationId xmlns:a16="http://schemas.microsoft.com/office/drawing/2014/main" id="{5AC228DC-083A-419C-A5F4-D8184D1475DC}"/>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5" name="Text Box 4">
          <a:extLst>
            <a:ext uri="{FF2B5EF4-FFF2-40B4-BE49-F238E27FC236}">
              <a16:creationId xmlns:a16="http://schemas.microsoft.com/office/drawing/2014/main" id="{02BDBC1A-37C3-4E6C-8B98-A2984AE57CC5}"/>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356" name="Text Box 6">
          <a:extLst>
            <a:ext uri="{FF2B5EF4-FFF2-40B4-BE49-F238E27FC236}">
              <a16:creationId xmlns:a16="http://schemas.microsoft.com/office/drawing/2014/main" id="{32B73CEC-C48B-4999-8037-61FAF8C3ADE0}"/>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7" name="Text Box 4">
          <a:extLst>
            <a:ext uri="{FF2B5EF4-FFF2-40B4-BE49-F238E27FC236}">
              <a16:creationId xmlns:a16="http://schemas.microsoft.com/office/drawing/2014/main" id="{1DFA7014-4321-425F-831E-AF905D7E9D56}"/>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358" name="Text Box 6">
          <a:extLst>
            <a:ext uri="{FF2B5EF4-FFF2-40B4-BE49-F238E27FC236}">
              <a16:creationId xmlns:a16="http://schemas.microsoft.com/office/drawing/2014/main" id="{30A88C9D-97E1-44E2-908A-79AD8CDDE76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59" name="Text Box 4">
          <a:extLst>
            <a:ext uri="{FF2B5EF4-FFF2-40B4-BE49-F238E27FC236}">
              <a16:creationId xmlns:a16="http://schemas.microsoft.com/office/drawing/2014/main" id="{EC17B494-331E-4BAC-9EBE-B5D96EF2083A}"/>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360" name="Text Box 6">
          <a:extLst>
            <a:ext uri="{FF2B5EF4-FFF2-40B4-BE49-F238E27FC236}">
              <a16:creationId xmlns:a16="http://schemas.microsoft.com/office/drawing/2014/main" id="{5056C8CA-701D-4F7F-AB5B-7680D8EAA1F4}"/>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1" name="Text Box 4">
          <a:extLst>
            <a:ext uri="{FF2B5EF4-FFF2-40B4-BE49-F238E27FC236}">
              <a16:creationId xmlns:a16="http://schemas.microsoft.com/office/drawing/2014/main" id="{2938AA7E-0682-4064-BFB3-D0123906E3D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2" name="Text Box 6">
          <a:extLst>
            <a:ext uri="{FF2B5EF4-FFF2-40B4-BE49-F238E27FC236}">
              <a16:creationId xmlns:a16="http://schemas.microsoft.com/office/drawing/2014/main" id="{B20F641B-917E-4AC9-ACDD-EFFB607AF9AB}"/>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3" name="Text Box 4">
          <a:extLst>
            <a:ext uri="{FF2B5EF4-FFF2-40B4-BE49-F238E27FC236}">
              <a16:creationId xmlns:a16="http://schemas.microsoft.com/office/drawing/2014/main" id="{53E6CDA0-23D1-4869-8BD0-5BC6559B46CE}"/>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4" name="Text Box 6">
          <a:extLst>
            <a:ext uri="{FF2B5EF4-FFF2-40B4-BE49-F238E27FC236}">
              <a16:creationId xmlns:a16="http://schemas.microsoft.com/office/drawing/2014/main" id="{0CD6F825-5F33-467C-AF74-74C0DFEA788A}"/>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5" name="Text Box 4">
          <a:extLst>
            <a:ext uri="{FF2B5EF4-FFF2-40B4-BE49-F238E27FC236}">
              <a16:creationId xmlns:a16="http://schemas.microsoft.com/office/drawing/2014/main" id="{0CCF3905-560E-436C-9510-EC4EC920B218}"/>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6" name="Text Box 6">
          <a:extLst>
            <a:ext uri="{FF2B5EF4-FFF2-40B4-BE49-F238E27FC236}">
              <a16:creationId xmlns:a16="http://schemas.microsoft.com/office/drawing/2014/main" id="{041E3C80-A328-4B54-97A0-50F99597B3CF}"/>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7" name="Text Box 4">
          <a:extLst>
            <a:ext uri="{FF2B5EF4-FFF2-40B4-BE49-F238E27FC236}">
              <a16:creationId xmlns:a16="http://schemas.microsoft.com/office/drawing/2014/main" id="{8AC74166-F5D8-4FAF-8403-1D3FCB71A87C}"/>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114300"/>
    <xdr:sp macro="" textlink="">
      <xdr:nvSpPr>
        <xdr:cNvPr id="4368" name="Text Box 6">
          <a:extLst>
            <a:ext uri="{FF2B5EF4-FFF2-40B4-BE49-F238E27FC236}">
              <a16:creationId xmlns:a16="http://schemas.microsoft.com/office/drawing/2014/main" id="{43CEACC6-C0E7-4509-A098-BA5F6E3229CB}"/>
            </a:ext>
          </a:extLst>
        </xdr:cNvPr>
        <xdr:cNvSpPr txBox="1">
          <a:spLocks noChangeArrowheads="1"/>
        </xdr:cNvSpPr>
      </xdr:nvSpPr>
      <xdr:spPr bwMode="auto">
        <a:xfrm>
          <a:off x="2595563"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69" name="Text Box 4">
          <a:extLst>
            <a:ext uri="{FF2B5EF4-FFF2-40B4-BE49-F238E27FC236}">
              <a16:creationId xmlns:a16="http://schemas.microsoft.com/office/drawing/2014/main" id="{3D6733F5-9949-4A00-9C8E-34E33AA95195}"/>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4370" name="Text Box 6">
          <a:extLst>
            <a:ext uri="{FF2B5EF4-FFF2-40B4-BE49-F238E27FC236}">
              <a16:creationId xmlns:a16="http://schemas.microsoft.com/office/drawing/2014/main" id="{F7DAA1B7-DB6D-4869-B804-070A30E49F87}"/>
            </a:ext>
          </a:extLst>
        </xdr:cNvPr>
        <xdr:cNvSpPr txBox="1">
          <a:spLocks noChangeArrowheads="1"/>
        </xdr:cNvSpPr>
      </xdr:nvSpPr>
      <xdr:spPr bwMode="auto">
        <a:xfrm>
          <a:off x="120650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1" name="Text Box 4">
          <a:extLst>
            <a:ext uri="{FF2B5EF4-FFF2-40B4-BE49-F238E27FC236}">
              <a16:creationId xmlns:a16="http://schemas.microsoft.com/office/drawing/2014/main" id="{C5FD608B-736B-4734-B225-9430A0579D4F}"/>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114300"/>
    <xdr:sp macro="" textlink="">
      <xdr:nvSpPr>
        <xdr:cNvPr id="4372" name="Text Box 6">
          <a:extLst>
            <a:ext uri="{FF2B5EF4-FFF2-40B4-BE49-F238E27FC236}">
              <a16:creationId xmlns:a16="http://schemas.microsoft.com/office/drawing/2014/main" id="{FD9A6369-8C01-40EB-B4B8-59E63D27852E}"/>
            </a:ext>
          </a:extLst>
        </xdr:cNvPr>
        <xdr:cNvSpPr txBox="1">
          <a:spLocks noChangeArrowheads="1"/>
        </xdr:cNvSpPr>
      </xdr:nvSpPr>
      <xdr:spPr bwMode="auto">
        <a:xfrm>
          <a:off x="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14300"/>
    <xdr:sp macro="" textlink="">
      <xdr:nvSpPr>
        <xdr:cNvPr id="4373" name="Text Box 6">
          <a:extLst>
            <a:ext uri="{FF2B5EF4-FFF2-40B4-BE49-F238E27FC236}">
              <a16:creationId xmlns:a16="http://schemas.microsoft.com/office/drawing/2014/main" id="{4510B696-9309-4416-9DA2-B7ACD55A193F}"/>
            </a:ext>
          </a:extLst>
        </xdr:cNvPr>
        <xdr:cNvSpPr txBox="1">
          <a:spLocks noChangeArrowheads="1"/>
        </xdr:cNvSpPr>
      </xdr:nvSpPr>
      <xdr:spPr bwMode="auto">
        <a:xfrm>
          <a:off x="4159250" y="82391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4" name="Text Box 4">
          <a:extLst>
            <a:ext uri="{FF2B5EF4-FFF2-40B4-BE49-F238E27FC236}">
              <a16:creationId xmlns:a16="http://schemas.microsoft.com/office/drawing/2014/main" id="{C0253CDE-3F62-4392-BEAC-831BABF122B9}"/>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375" name="Text Box 6">
          <a:extLst>
            <a:ext uri="{FF2B5EF4-FFF2-40B4-BE49-F238E27FC236}">
              <a16:creationId xmlns:a16="http://schemas.microsoft.com/office/drawing/2014/main" id="{8E1A387A-9359-4D65-96DA-5E60645E1538}"/>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6" name="Text Box 6">
          <a:extLst>
            <a:ext uri="{FF2B5EF4-FFF2-40B4-BE49-F238E27FC236}">
              <a16:creationId xmlns:a16="http://schemas.microsoft.com/office/drawing/2014/main" id="{DC2B1ADB-F4A3-4522-AEA4-5B02B588976C}"/>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7" name="Text Box 4">
          <a:extLst>
            <a:ext uri="{FF2B5EF4-FFF2-40B4-BE49-F238E27FC236}">
              <a16:creationId xmlns:a16="http://schemas.microsoft.com/office/drawing/2014/main" id="{702CBF10-A1B0-4C00-8746-7B10564BC9A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378" name="Text Box 6">
          <a:extLst>
            <a:ext uri="{FF2B5EF4-FFF2-40B4-BE49-F238E27FC236}">
              <a16:creationId xmlns:a16="http://schemas.microsoft.com/office/drawing/2014/main" id="{5577AE74-0DEB-4BE0-8737-339493724FF8}"/>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79" name="Text Box 4">
          <a:extLst>
            <a:ext uri="{FF2B5EF4-FFF2-40B4-BE49-F238E27FC236}">
              <a16:creationId xmlns:a16="http://schemas.microsoft.com/office/drawing/2014/main" id="{0C834AD5-A59C-4029-8A82-5D66DBA3571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0" name="Text Box 6">
          <a:extLst>
            <a:ext uri="{FF2B5EF4-FFF2-40B4-BE49-F238E27FC236}">
              <a16:creationId xmlns:a16="http://schemas.microsoft.com/office/drawing/2014/main" id="{54AA90C4-DFD7-477D-A48C-76FFF3A0005F}"/>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1" name="Text Box 4">
          <a:extLst>
            <a:ext uri="{FF2B5EF4-FFF2-40B4-BE49-F238E27FC236}">
              <a16:creationId xmlns:a16="http://schemas.microsoft.com/office/drawing/2014/main" id="{80DDC0E1-9FFC-462A-BDCD-BCFF0358B3CF}"/>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382" name="Text Box 6">
          <a:extLst>
            <a:ext uri="{FF2B5EF4-FFF2-40B4-BE49-F238E27FC236}">
              <a16:creationId xmlns:a16="http://schemas.microsoft.com/office/drawing/2014/main" id="{2A528BFE-F99D-4E89-A806-FE72165B590D}"/>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3" name="Text Box 4">
          <a:extLst>
            <a:ext uri="{FF2B5EF4-FFF2-40B4-BE49-F238E27FC236}">
              <a16:creationId xmlns:a16="http://schemas.microsoft.com/office/drawing/2014/main" id="{C7BE21CE-6144-4291-9F0E-BCD8824144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384" name="Text Box 6">
          <a:extLst>
            <a:ext uri="{FF2B5EF4-FFF2-40B4-BE49-F238E27FC236}">
              <a16:creationId xmlns:a16="http://schemas.microsoft.com/office/drawing/2014/main" id="{C6C3E73F-6B40-4968-B7F3-BB64E1542923}"/>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5" name="Text Box 4">
          <a:extLst>
            <a:ext uri="{FF2B5EF4-FFF2-40B4-BE49-F238E27FC236}">
              <a16:creationId xmlns:a16="http://schemas.microsoft.com/office/drawing/2014/main" id="{68FF4BB5-0C14-48D2-9E72-27B89C6DCD70}"/>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676274"/>
    <xdr:sp macro="" textlink="">
      <xdr:nvSpPr>
        <xdr:cNvPr id="4386" name="Text Box 6">
          <a:extLst>
            <a:ext uri="{FF2B5EF4-FFF2-40B4-BE49-F238E27FC236}">
              <a16:creationId xmlns:a16="http://schemas.microsoft.com/office/drawing/2014/main" id="{28841DB5-10B6-4091-946A-3FC40C071C42}"/>
            </a:ext>
          </a:extLst>
        </xdr:cNvPr>
        <xdr:cNvSpPr txBox="1">
          <a:spLocks noChangeArrowheads="1"/>
        </xdr:cNvSpPr>
      </xdr:nvSpPr>
      <xdr:spPr bwMode="auto">
        <a:xfrm>
          <a:off x="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387" name="Text Box 4">
          <a:extLst>
            <a:ext uri="{FF2B5EF4-FFF2-40B4-BE49-F238E27FC236}">
              <a16:creationId xmlns:a16="http://schemas.microsoft.com/office/drawing/2014/main" id="{391E9A98-7963-439C-8378-0C3714BBFB0B}"/>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8" name="Text Box 4">
          <a:extLst>
            <a:ext uri="{FF2B5EF4-FFF2-40B4-BE49-F238E27FC236}">
              <a16:creationId xmlns:a16="http://schemas.microsoft.com/office/drawing/2014/main" id="{4A28CD3A-A447-477A-8F42-0697325BE830}"/>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52400"/>
    <xdr:sp macro="" textlink="">
      <xdr:nvSpPr>
        <xdr:cNvPr id="4389" name="Text Box 6">
          <a:extLst>
            <a:ext uri="{FF2B5EF4-FFF2-40B4-BE49-F238E27FC236}">
              <a16:creationId xmlns:a16="http://schemas.microsoft.com/office/drawing/2014/main" id="{172ADFB1-1DA1-4D68-A686-9D357FA3475E}"/>
            </a:ext>
          </a:extLst>
        </xdr:cNvPr>
        <xdr:cNvSpPr txBox="1">
          <a:spLocks noChangeArrowheads="1"/>
        </xdr:cNvSpPr>
      </xdr:nvSpPr>
      <xdr:spPr bwMode="auto">
        <a:xfrm>
          <a:off x="4159250" y="81200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0" name="Text Box 6">
          <a:extLst>
            <a:ext uri="{FF2B5EF4-FFF2-40B4-BE49-F238E27FC236}">
              <a16:creationId xmlns:a16="http://schemas.microsoft.com/office/drawing/2014/main" id="{92063EBA-4706-416D-A8A9-8AD9D6CC554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1" name="Text Box 4">
          <a:extLst>
            <a:ext uri="{FF2B5EF4-FFF2-40B4-BE49-F238E27FC236}">
              <a16:creationId xmlns:a16="http://schemas.microsoft.com/office/drawing/2014/main" id="{89040BAD-3028-40E8-A491-00D8FA67F2D0}"/>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24218"/>
    <xdr:sp macro="" textlink="">
      <xdr:nvSpPr>
        <xdr:cNvPr id="4392" name="Text Box 6">
          <a:extLst>
            <a:ext uri="{FF2B5EF4-FFF2-40B4-BE49-F238E27FC236}">
              <a16:creationId xmlns:a16="http://schemas.microsoft.com/office/drawing/2014/main" id="{773F9761-478F-43C0-96F5-1E35E626FAC7}"/>
            </a:ext>
          </a:extLst>
        </xdr:cNvPr>
        <xdr:cNvSpPr txBox="1">
          <a:spLocks noChangeArrowheads="1"/>
        </xdr:cNvSpPr>
      </xdr:nvSpPr>
      <xdr:spPr bwMode="auto">
        <a:xfrm>
          <a:off x="1206500" y="826135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3" name="Text Box 4">
          <a:extLst>
            <a:ext uri="{FF2B5EF4-FFF2-40B4-BE49-F238E27FC236}">
              <a16:creationId xmlns:a16="http://schemas.microsoft.com/office/drawing/2014/main" id="{7E0E7F3E-DD8B-42B3-99D3-57A3B8E74719}"/>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4" name="Text Box 6">
          <a:extLst>
            <a:ext uri="{FF2B5EF4-FFF2-40B4-BE49-F238E27FC236}">
              <a16:creationId xmlns:a16="http://schemas.microsoft.com/office/drawing/2014/main" id="{AF3450BF-DFB3-43EF-9499-EB9D72D1C5BF}"/>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5" name="Text Box 4">
          <a:extLst>
            <a:ext uri="{FF2B5EF4-FFF2-40B4-BE49-F238E27FC236}">
              <a16:creationId xmlns:a16="http://schemas.microsoft.com/office/drawing/2014/main" id="{C8CADC66-3ACE-4257-B183-3F1CFB36DE0E}"/>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7957"/>
    <xdr:sp macro="" textlink="">
      <xdr:nvSpPr>
        <xdr:cNvPr id="4396" name="Text Box 6">
          <a:extLst>
            <a:ext uri="{FF2B5EF4-FFF2-40B4-BE49-F238E27FC236}">
              <a16:creationId xmlns:a16="http://schemas.microsoft.com/office/drawing/2014/main" id="{A5BA92A1-2D9B-49D1-BAD5-36AB02E5AA50}"/>
            </a:ext>
          </a:extLst>
        </xdr:cNvPr>
        <xdr:cNvSpPr txBox="1">
          <a:spLocks noChangeArrowheads="1"/>
        </xdr:cNvSpPr>
      </xdr:nvSpPr>
      <xdr:spPr bwMode="auto">
        <a:xfrm>
          <a:off x="2595563"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7" name="Text Box 4">
          <a:extLst>
            <a:ext uri="{FF2B5EF4-FFF2-40B4-BE49-F238E27FC236}">
              <a16:creationId xmlns:a16="http://schemas.microsoft.com/office/drawing/2014/main" id="{D69B0A95-4E84-4F52-8550-58BE1EB24774}"/>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7957"/>
    <xdr:sp macro="" textlink="">
      <xdr:nvSpPr>
        <xdr:cNvPr id="4398" name="Text Box 6">
          <a:extLst>
            <a:ext uri="{FF2B5EF4-FFF2-40B4-BE49-F238E27FC236}">
              <a16:creationId xmlns:a16="http://schemas.microsoft.com/office/drawing/2014/main" id="{26832051-DDCC-412B-99F2-0400CF8A278B}"/>
            </a:ext>
          </a:extLst>
        </xdr:cNvPr>
        <xdr:cNvSpPr txBox="1">
          <a:spLocks noChangeArrowheads="1"/>
        </xdr:cNvSpPr>
      </xdr:nvSpPr>
      <xdr:spPr bwMode="auto">
        <a:xfrm>
          <a:off x="120650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399" name="Text Box 4">
          <a:extLst>
            <a:ext uri="{FF2B5EF4-FFF2-40B4-BE49-F238E27FC236}">
              <a16:creationId xmlns:a16="http://schemas.microsoft.com/office/drawing/2014/main" id="{95429870-3930-4094-8365-F9713FB7554F}"/>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7957"/>
    <xdr:sp macro="" textlink="">
      <xdr:nvSpPr>
        <xdr:cNvPr id="4400" name="Text Box 6">
          <a:extLst>
            <a:ext uri="{FF2B5EF4-FFF2-40B4-BE49-F238E27FC236}">
              <a16:creationId xmlns:a16="http://schemas.microsoft.com/office/drawing/2014/main" id="{5C2F7650-A44D-4850-A9CE-7BBD717623B6}"/>
            </a:ext>
          </a:extLst>
        </xdr:cNvPr>
        <xdr:cNvSpPr txBox="1">
          <a:spLocks noChangeArrowheads="1"/>
        </xdr:cNvSpPr>
      </xdr:nvSpPr>
      <xdr:spPr bwMode="auto">
        <a:xfrm>
          <a:off x="0" y="826135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1" name="Text Box 4">
          <a:extLst>
            <a:ext uri="{FF2B5EF4-FFF2-40B4-BE49-F238E27FC236}">
              <a16:creationId xmlns:a16="http://schemas.microsoft.com/office/drawing/2014/main" id="{9EAE2072-DD1B-42AF-B2CC-1CD4A3784703}"/>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02" name="Text Box 6">
          <a:extLst>
            <a:ext uri="{FF2B5EF4-FFF2-40B4-BE49-F238E27FC236}">
              <a16:creationId xmlns:a16="http://schemas.microsoft.com/office/drawing/2014/main" id="{360038B7-18C4-4501-923D-DFADC4AA9198}"/>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3" name="Text Box 4">
          <a:extLst>
            <a:ext uri="{FF2B5EF4-FFF2-40B4-BE49-F238E27FC236}">
              <a16:creationId xmlns:a16="http://schemas.microsoft.com/office/drawing/2014/main" id="{4BA6F6ED-9178-410B-B99D-8627D6A652A6}"/>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04" name="Text Box 6">
          <a:extLst>
            <a:ext uri="{FF2B5EF4-FFF2-40B4-BE49-F238E27FC236}">
              <a16:creationId xmlns:a16="http://schemas.microsoft.com/office/drawing/2014/main" id="{44435DE3-8975-4B0A-9485-D5132768F5F3}"/>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5" name="Text Box 4">
          <a:extLst>
            <a:ext uri="{FF2B5EF4-FFF2-40B4-BE49-F238E27FC236}">
              <a16:creationId xmlns:a16="http://schemas.microsoft.com/office/drawing/2014/main" id="{27BF0D0B-11F9-4C99-832F-DCD47B070671}"/>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6348"/>
    <xdr:sp macro="" textlink="">
      <xdr:nvSpPr>
        <xdr:cNvPr id="4406" name="Text Box 6">
          <a:extLst>
            <a:ext uri="{FF2B5EF4-FFF2-40B4-BE49-F238E27FC236}">
              <a16:creationId xmlns:a16="http://schemas.microsoft.com/office/drawing/2014/main" id="{E6B86E48-2C46-4D97-A026-181734628708}"/>
            </a:ext>
          </a:extLst>
        </xdr:cNvPr>
        <xdr:cNvSpPr txBox="1">
          <a:spLocks noChangeArrowheads="1"/>
        </xdr:cNvSpPr>
      </xdr:nvSpPr>
      <xdr:spPr bwMode="auto">
        <a:xfrm>
          <a:off x="1206500" y="82613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07" name="Text Box 6">
          <a:extLst>
            <a:ext uri="{FF2B5EF4-FFF2-40B4-BE49-F238E27FC236}">
              <a16:creationId xmlns:a16="http://schemas.microsoft.com/office/drawing/2014/main" id="{D8BE5AA2-10AF-4BA8-A109-3314DAAC25ED}"/>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8" name="Text Box 4">
          <a:extLst>
            <a:ext uri="{FF2B5EF4-FFF2-40B4-BE49-F238E27FC236}">
              <a16:creationId xmlns:a16="http://schemas.microsoft.com/office/drawing/2014/main" id="{BCC9C56B-FE5D-48DA-8210-77651E19F92B}"/>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6373"/>
    <xdr:sp macro="" textlink="">
      <xdr:nvSpPr>
        <xdr:cNvPr id="4409" name="Text Box 6">
          <a:extLst>
            <a:ext uri="{FF2B5EF4-FFF2-40B4-BE49-F238E27FC236}">
              <a16:creationId xmlns:a16="http://schemas.microsoft.com/office/drawing/2014/main" id="{AA473F03-9041-45A9-A839-1AA14B815253}"/>
            </a:ext>
          </a:extLst>
        </xdr:cNvPr>
        <xdr:cNvSpPr txBox="1">
          <a:spLocks noChangeArrowheads="1"/>
        </xdr:cNvSpPr>
      </xdr:nvSpPr>
      <xdr:spPr bwMode="auto">
        <a:xfrm>
          <a:off x="1206500" y="82613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0" name="Text Box 4">
          <a:extLst>
            <a:ext uri="{FF2B5EF4-FFF2-40B4-BE49-F238E27FC236}">
              <a16:creationId xmlns:a16="http://schemas.microsoft.com/office/drawing/2014/main" id="{0BB3DD7E-7652-458E-B441-35DDEAC93EE8}"/>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1" name="Text Box 6">
          <a:extLst>
            <a:ext uri="{FF2B5EF4-FFF2-40B4-BE49-F238E27FC236}">
              <a16:creationId xmlns:a16="http://schemas.microsoft.com/office/drawing/2014/main" id="{A16E8D2F-5846-418F-BACF-EA51476BAF62}"/>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2" name="Text Box 4">
          <a:extLst>
            <a:ext uri="{FF2B5EF4-FFF2-40B4-BE49-F238E27FC236}">
              <a16:creationId xmlns:a16="http://schemas.microsoft.com/office/drawing/2014/main" id="{5D28B765-DFDF-4266-A5EF-9EAD70973B6A}"/>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5153"/>
    <xdr:sp macro="" textlink="">
      <xdr:nvSpPr>
        <xdr:cNvPr id="4413" name="Text Box 6">
          <a:extLst>
            <a:ext uri="{FF2B5EF4-FFF2-40B4-BE49-F238E27FC236}">
              <a16:creationId xmlns:a16="http://schemas.microsoft.com/office/drawing/2014/main" id="{139E5BE5-9284-4DAC-A93D-F8BCDC9E66F2}"/>
            </a:ext>
          </a:extLst>
        </xdr:cNvPr>
        <xdr:cNvSpPr txBox="1">
          <a:spLocks noChangeArrowheads="1"/>
        </xdr:cNvSpPr>
      </xdr:nvSpPr>
      <xdr:spPr bwMode="auto">
        <a:xfrm>
          <a:off x="2595563"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4" name="Text Box 4">
          <a:extLst>
            <a:ext uri="{FF2B5EF4-FFF2-40B4-BE49-F238E27FC236}">
              <a16:creationId xmlns:a16="http://schemas.microsoft.com/office/drawing/2014/main" id="{E55E297D-E0F4-445C-91D5-3898F34EA120}"/>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5153"/>
    <xdr:sp macro="" textlink="">
      <xdr:nvSpPr>
        <xdr:cNvPr id="4415" name="Text Box 6">
          <a:extLst>
            <a:ext uri="{FF2B5EF4-FFF2-40B4-BE49-F238E27FC236}">
              <a16:creationId xmlns:a16="http://schemas.microsoft.com/office/drawing/2014/main" id="{D9081077-61F5-4064-90D1-56B4EDCA1B29}"/>
            </a:ext>
          </a:extLst>
        </xdr:cNvPr>
        <xdr:cNvSpPr txBox="1">
          <a:spLocks noChangeArrowheads="1"/>
        </xdr:cNvSpPr>
      </xdr:nvSpPr>
      <xdr:spPr bwMode="auto">
        <a:xfrm>
          <a:off x="120650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6" name="Text Box 4">
          <a:extLst>
            <a:ext uri="{FF2B5EF4-FFF2-40B4-BE49-F238E27FC236}">
              <a16:creationId xmlns:a16="http://schemas.microsoft.com/office/drawing/2014/main" id="{1C4224E4-E81F-4B81-96B9-5A4B121D890A}"/>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675153"/>
    <xdr:sp macro="" textlink="">
      <xdr:nvSpPr>
        <xdr:cNvPr id="4417" name="Text Box 6">
          <a:extLst>
            <a:ext uri="{FF2B5EF4-FFF2-40B4-BE49-F238E27FC236}">
              <a16:creationId xmlns:a16="http://schemas.microsoft.com/office/drawing/2014/main" id="{A62E46A3-9944-4F8C-B2EC-27E752F2AAED}"/>
            </a:ext>
          </a:extLst>
        </xdr:cNvPr>
        <xdr:cNvSpPr txBox="1">
          <a:spLocks noChangeArrowheads="1"/>
        </xdr:cNvSpPr>
      </xdr:nvSpPr>
      <xdr:spPr bwMode="auto">
        <a:xfrm>
          <a:off x="0" y="82613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8" name="Text Box 4">
          <a:extLst>
            <a:ext uri="{FF2B5EF4-FFF2-40B4-BE49-F238E27FC236}">
              <a16:creationId xmlns:a16="http://schemas.microsoft.com/office/drawing/2014/main" id="{07A9B2DD-76E0-40F4-863D-5D17A4EFD41B}"/>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52400"/>
    <xdr:sp macro="" textlink="">
      <xdr:nvSpPr>
        <xdr:cNvPr id="4419" name="Text Box 6">
          <a:extLst>
            <a:ext uri="{FF2B5EF4-FFF2-40B4-BE49-F238E27FC236}">
              <a16:creationId xmlns:a16="http://schemas.microsoft.com/office/drawing/2014/main" id="{73A6CFA1-76B3-455E-8841-6E20578D3FE0}"/>
            </a:ext>
          </a:extLst>
        </xdr:cNvPr>
        <xdr:cNvSpPr txBox="1">
          <a:spLocks noChangeArrowheads="1"/>
        </xdr:cNvSpPr>
      </xdr:nvSpPr>
      <xdr:spPr bwMode="auto">
        <a:xfrm>
          <a:off x="4159250" y="82613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332</xdr:row>
      <xdr:rowOff>428625</xdr:rowOff>
    </xdr:from>
    <xdr:ext cx="85725" cy="150329"/>
    <xdr:sp macro="" textlink="">
      <xdr:nvSpPr>
        <xdr:cNvPr id="4420" name="Text Box 4">
          <a:extLst>
            <a:ext uri="{FF2B5EF4-FFF2-40B4-BE49-F238E27FC236}">
              <a16:creationId xmlns:a16="http://schemas.microsoft.com/office/drawing/2014/main" id="{5F671158-ADE1-440F-84EB-D1FFC8FE1A7A}"/>
            </a:ext>
          </a:extLst>
        </xdr:cNvPr>
        <xdr:cNvSpPr txBox="1">
          <a:spLocks noChangeArrowheads="1"/>
        </xdr:cNvSpPr>
      </xdr:nvSpPr>
      <xdr:spPr bwMode="auto">
        <a:xfrm>
          <a:off x="314325" y="793829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1" name="Text Box 4">
          <a:extLst>
            <a:ext uri="{FF2B5EF4-FFF2-40B4-BE49-F238E27FC236}">
              <a16:creationId xmlns:a16="http://schemas.microsoft.com/office/drawing/2014/main" id="{054CD240-BD00-4883-A8C7-A42D6D2A2462}"/>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4422" name="Text Box 6">
          <a:extLst>
            <a:ext uri="{FF2B5EF4-FFF2-40B4-BE49-F238E27FC236}">
              <a16:creationId xmlns:a16="http://schemas.microsoft.com/office/drawing/2014/main" id="{ED903EA9-DE07-4810-84B1-A4ED876E15B9}"/>
            </a:ext>
          </a:extLst>
        </xdr:cNvPr>
        <xdr:cNvSpPr txBox="1">
          <a:spLocks noChangeArrowheads="1"/>
        </xdr:cNvSpPr>
      </xdr:nvSpPr>
      <xdr:spPr bwMode="auto">
        <a:xfrm>
          <a:off x="1206500" y="81200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343</xdr:row>
      <xdr:rowOff>47625</xdr:rowOff>
    </xdr:from>
    <xdr:ext cx="85725" cy="819150"/>
    <xdr:sp macro="" textlink="">
      <xdr:nvSpPr>
        <xdr:cNvPr id="4423" name="Text Box 4">
          <a:extLst>
            <a:ext uri="{FF2B5EF4-FFF2-40B4-BE49-F238E27FC236}">
              <a16:creationId xmlns:a16="http://schemas.microsoft.com/office/drawing/2014/main" id="{14B0ED35-6404-448C-A49A-B056133E25A7}"/>
            </a:ext>
          </a:extLst>
        </xdr:cNvPr>
        <xdr:cNvSpPr txBox="1">
          <a:spLocks noChangeArrowheads="1"/>
        </xdr:cNvSpPr>
      </xdr:nvSpPr>
      <xdr:spPr bwMode="auto">
        <a:xfrm>
          <a:off x="1797050" y="81248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819150"/>
    <xdr:sp macro="" textlink="">
      <xdr:nvSpPr>
        <xdr:cNvPr id="4424" name="Text Box 6">
          <a:extLst>
            <a:ext uri="{FF2B5EF4-FFF2-40B4-BE49-F238E27FC236}">
              <a16:creationId xmlns:a16="http://schemas.microsoft.com/office/drawing/2014/main" id="{5A101196-B8C7-44BB-94D7-1831A2608AB5}"/>
            </a:ext>
          </a:extLst>
        </xdr:cNvPr>
        <xdr:cNvSpPr txBox="1">
          <a:spLocks noChangeArrowheads="1"/>
        </xdr:cNvSpPr>
      </xdr:nvSpPr>
      <xdr:spPr bwMode="auto">
        <a:xfrm>
          <a:off x="1206500" y="81200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5" name="Text Box 6">
          <a:extLst>
            <a:ext uri="{FF2B5EF4-FFF2-40B4-BE49-F238E27FC236}">
              <a16:creationId xmlns:a16="http://schemas.microsoft.com/office/drawing/2014/main" id="{E38B84A5-36A9-4935-845F-EF9094853D90}"/>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6" name="Text Box 4">
          <a:extLst>
            <a:ext uri="{FF2B5EF4-FFF2-40B4-BE49-F238E27FC236}">
              <a16:creationId xmlns:a16="http://schemas.microsoft.com/office/drawing/2014/main" id="{EBEBEF90-747E-4EC8-88F3-4C435563D219}"/>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019175"/>
    <xdr:sp macro="" textlink="">
      <xdr:nvSpPr>
        <xdr:cNvPr id="4427" name="Text Box 6">
          <a:extLst>
            <a:ext uri="{FF2B5EF4-FFF2-40B4-BE49-F238E27FC236}">
              <a16:creationId xmlns:a16="http://schemas.microsoft.com/office/drawing/2014/main" id="{A3F06C43-B433-4F73-B4CB-89D6E1FE28B4}"/>
            </a:ext>
          </a:extLst>
        </xdr:cNvPr>
        <xdr:cNvSpPr txBox="1">
          <a:spLocks noChangeArrowheads="1"/>
        </xdr:cNvSpPr>
      </xdr:nvSpPr>
      <xdr:spPr bwMode="auto">
        <a:xfrm>
          <a:off x="1206500" y="81200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8" name="Text Box 4">
          <a:extLst>
            <a:ext uri="{FF2B5EF4-FFF2-40B4-BE49-F238E27FC236}">
              <a16:creationId xmlns:a16="http://schemas.microsoft.com/office/drawing/2014/main" id="{1F71AF38-73B9-48A9-9FCE-C01D69CAA4E1}"/>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29" name="Text Box 6">
          <a:extLst>
            <a:ext uri="{FF2B5EF4-FFF2-40B4-BE49-F238E27FC236}">
              <a16:creationId xmlns:a16="http://schemas.microsoft.com/office/drawing/2014/main" id="{CCD48D11-A902-47B5-B345-99B8EFF149D9}"/>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0" name="Text Box 4">
          <a:extLst>
            <a:ext uri="{FF2B5EF4-FFF2-40B4-BE49-F238E27FC236}">
              <a16:creationId xmlns:a16="http://schemas.microsoft.com/office/drawing/2014/main" id="{7CD54754-0489-45FD-AEB0-DDBDB6924DDC}"/>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676274"/>
    <xdr:sp macro="" textlink="">
      <xdr:nvSpPr>
        <xdr:cNvPr id="4431" name="Text Box 6">
          <a:extLst>
            <a:ext uri="{FF2B5EF4-FFF2-40B4-BE49-F238E27FC236}">
              <a16:creationId xmlns:a16="http://schemas.microsoft.com/office/drawing/2014/main" id="{21292D57-386F-44DF-A65A-A20F089964DA}"/>
            </a:ext>
          </a:extLst>
        </xdr:cNvPr>
        <xdr:cNvSpPr txBox="1">
          <a:spLocks noChangeArrowheads="1"/>
        </xdr:cNvSpPr>
      </xdr:nvSpPr>
      <xdr:spPr bwMode="auto">
        <a:xfrm>
          <a:off x="2595563"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676274"/>
    <xdr:sp macro="" textlink="">
      <xdr:nvSpPr>
        <xdr:cNvPr id="4432" name="Text Box 4">
          <a:extLst>
            <a:ext uri="{FF2B5EF4-FFF2-40B4-BE49-F238E27FC236}">
              <a16:creationId xmlns:a16="http://schemas.microsoft.com/office/drawing/2014/main" id="{B4D2ACD1-A995-49DC-A435-B15B7CB5B7F6}"/>
            </a:ext>
          </a:extLst>
        </xdr:cNvPr>
        <xdr:cNvSpPr txBox="1">
          <a:spLocks noChangeArrowheads="1"/>
        </xdr:cNvSpPr>
      </xdr:nvSpPr>
      <xdr:spPr bwMode="auto">
        <a:xfrm>
          <a:off x="12065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343</xdr:row>
      <xdr:rowOff>0</xdr:rowOff>
    </xdr:from>
    <xdr:ext cx="85725" cy="676274"/>
    <xdr:sp macro="" textlink="">
      <xdr:nvSpPr>
        <xdr:cNvPr id="4433" name="Text Box 6">
          <a:extLst>
            <a:ext uri="{FF2B5EF4-FFF2-40B4-BE49-F238E27FC236}">
              <a16:creationId xmlns:a16="http://schemas.microsoft.com/office/drawing/2014/main" id="{E12C5126-2515-498E-BE85-0572F6F36FFA}"/>
            </a:ext>
          </a:extLst>
        </xdr:cNvPr>
        <xdr:cNvSpPr txBox="1">
          <a:spLocks noChangeArrowheads="1"/>
        </xdr:cNvSpPr>
      </xdr:nvSpPr>
      <xdr:spPr bwMode="auto">
        <a:xfrm>
          <a:off x="2120900" y="81200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4" name="Text Box 4">
          <a:extLst>
            <a:ext uri="{FF2B5EF4-FFF2-40B4-BE49-F238E27FC236}">
              <a16:creationId xmlns:a16="http://schemas.microsoft.com/office/drawing/2014/main" id="{A88962C7-4AD8-4F40-88F6-6404FAE5C54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435" name="Text Box 6">
          <a:extLst>
            <a:ext uri="{FF2B5EF4-FFF2-40B4-BE49-F238E27FC236}">
              <a16:creationId xmlns:a16="http://schemas.microsoft.com/office/drawing/2014/main" id="{03860DB1-7AC9-468E-89CC-1984ED0F870D}"/>
            </a:ext>
          </a:extLst>
        </xdr:cNvPr>
        <xdr:cNvSpPr txBox="1">
          <a:spLocks noChangeArrowheads="1"/>
        </xdr:cNvSpPr>
      </xdr:nvSpPr>
      <xdr:spPr bwMode="auto">
        <a:xfrm>
          <a:off x="1206500" y="82613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348</xdr:row>
      <xdr:rowOff>47625</xdr:rowOff>
    </xdr:from>
    <xdr:ext cx="85725" cy="819150"/>
    <xdr:sp macro="" textlink="">
      <xdr:nvSpPr>
        <xdr:cNvPr id="4436" name="Text Box 4">
          <a:extLst>
            <a:ext uri="{FF2B5EF4-FFF2-40B4-BE49-F238E27FC236}">
              <a16:creationId xmlns:a16="http://schemas.microsoft.com/office/drawing/2014/main" id="{C495478C-64B3-4EC5-9801-5AD2F9DD4A61}"/>
            </a:ext>
          </a:extLst>
        </xdr:cNvPr>
        <xdr:cNvSpPr txBox="1">
          <a:spLocks noChangeArrowheads="1"/>
        </xdr:cNvSpPr>
      </xdr:nvSpPr>
      <xdr:spPr bwMode="auto">
        <a:xfrm>
          <a:off x="1797050" y="82661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819150"/>
    <xdr:sp macro="" textlink="">
      <xdr:nvSpPr>
        <xdr:cNvPr id="4437" name="Text Box 6">
          <a:extLst>
            <a:ext uri="{FF2B5EF4-FFF2-40B4-BE49-F238E27FC236}">
              <a16:creationId xmlns:a16="http://schemas.microsoft.com/office/drawing/2014/main" id="{19CEE44F-48AD-4733-AEEF-09687A7A026B}"/>
            </a:ext>
          </a:extLst>
        </xdr:cNvPr>
        <xdr:cNvSpPr txBox="1">
          <a:spLocks noChangeArrowheads="1"/>
        </xdr:cNvSpPr>
      </xdr:nvSpPr>
      <xdr:spPr bwMode="auto">
        <a:xfrm>
          <a:off x="1206500" y="82613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38" name="Text Box 6">
          <a:extLst>
            <a:ext uri="{FF2B5EF4-FFF2-40B4-BE49-F238E27FC236}">
              <a16:creationId xmlns:a16="http://schemas.microsoft.com/office/drawing/2014/main" id="{8E564A6B-3426-4FF2-B51E-C4A9E94A8A4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39" name="Text Box 4">
          <a:extLst>
            <a:ext uri="{FF2B5EF4-FFF2-40B4-BE49-F238E27FC236}">
              <a16:creationId xmlns:a16="http://schemas.microsoft.com/office/drawing/2014/main" id="{227621CC-C045-45C7-B321-E0935CBD30FF}"/>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019175"/>
    <xdr:sp macro="" textlink="">
      <xdr:nvSpPr>
        <xdr:cNvPr id="4440" name="Text Box 6">
          <a:extLst>
            <a:ext uri="{FF2B5EF4-FFF2-40B4-BE49-F238E27FC236}">
              <a16:creationId xmlns:a16="http://schemas.microsoft.com/office/drawing/2014/main" id="{5B3D0440-5134-43DF-9D98-EF49DDE6F62B}"/>
            </a:ext>
          </a:extLst>
        </xdr:cNvPr>
        <xdr:cNvSpPr txBox="1">
          <a:spLocks noChangeArrowheads="1"/>
        </xdr:cNvSpPr>
      </xdr:nvSpPr>
      <xdr:spPr bwMode="auto">
        <a:xfrm>
          <a:off x="1206500" y="82613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1" name="Text Box 4">
          <a:extLst>
            <a:ext uri="{FF2B5EF4-FFF2-40B4-BE49-F238E27FC236}">
              <a16:creationId xmlns:a16="http://schemas.microsoft.com/office/drawing/2014/main" id="{EFDE79ED-F578-43BA-ADC4-651CABA74AF9}"/>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2" name="Text Box 6">
          <a:extLst>
            <a:ext uri="{FF2B5EF4-FFF2-40B4-BE49-F238E27FC236}">
              <a16:creationId xmlns:a16="http://schemas.microsoft.com/office/drawing/2014/main" id="{B12AD07B-803D-404B-B3BF-A0CF2FAF3C07}"/>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3" name="Text Box 4">
          <a:extLst>
            <a:ext uri="{FF2B5EF4-FFF2-40B4-BE49-F238E27FC236}">
              <a16:creationId xmlns:a16="http://schemas.microsoft.com/office/drawing/2014/main" id="{E8773044-251D-4DCC-8843-F7B520920094}"/>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676274"/>
    <xdr:sp macro="" textlink="">
      <xdr:nvSpPr>
        <xdr:cNvPr id="4444" name="Text Box 6">
          <a:extLst>
            <a:ext uri="{FF2B5EF4-FFF2-40B4-BE49-F238E27FC236}">
              <a16:creationId xmlns:a16="http://schemas.microsoft.com/office/drawing/2014/main" id="{883B01F3-37F8-4625-B018-CBBAEBF0CEB0}"/>
            </a:ext>
          </a:extLst>
        </xdr:cNvPr>
        <xdr:cNvSpPr txBox="1">
          <a:spLocks noChangeArrowheads="1"/>
        </xdr:cNvSpPr>
      </xdr:nvSpPr>
      <xdr:spPr bwMode="auto">
        <a:xfrm>
          <a:off x="2595563"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676274"/>
    <xdr:sp macro="" textlink="">
      <xdr:nvSpPr>
        <xdr:cNvPr id="4445" name="Text Box 4">
          <a:extLst>
            <a:ext uri="{FF2B5EF4-FFF2-40B4-BE49-F238E27FC236}">
              <a16:creationId xmlns:a16="http://schemas.microsoft.com/office/drawing/2014/main" id="{15A54EEC-3C77-4FC1-A14D-5A80BB8FA073}"/>
            </a:ext>
          </a:extLst>
        </xdr:cNvPr>
        <xdr:cNvSpPr txBox="1">
          <a:spLocks noChangeArrowheads="1"/>
        </xdr:cNvSpPr>
      </xdr:nvSpPr>
      <xdr:spPr bwMode="auto">
        <a:xfrm>
          <a:off x="12065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348</xdr:row>
      <xdr:rowOff>0</xdr:rowOff>
    </xdr:from>
    <xdr:ext cx="85725" cy="676274"/>
    <xdr:sp macro="" textlink="">
      <xdr:nvSpPr>
        <xdr:cNvPr id="4446" name="Text Box 6">
          <a:extLst>
            <a:ext uri="{FF2B5EF4-FFF2-40B4-BE49-F238E27FC236}">
              <a16:creationId xmlns:a16="http://schemas.microsoft.com/office/drawing/2014/main" id="{D9BEA744-BA3A-4782-A436-B7BCABECE216}"/>
            </a:ext>
          </a:extLst>
        </xdr:cNvPr>
        <xdr:cNvSpPr txBox="1">
          <a:spLocks noChangeArrowheads="1"/>
        </xdr:cNvSpPr>
      </xdr:nvSpPr>
      <xdr:spPr bwMode="auto">
        <a:xfrm>
          <a:off x="2120900" y="82613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349</xdr:row>
      <xdr:rowOff>85725</xdr:rowOff>
    </xdr:from>
    <xdr:ext cx="85725" cy="676274"/>
    <xdr:sp macro="" textlink="">
      <xdr:nvSpPr>
        <xdr:cNvPr id="4447" name="Text Box 6">
          <a:extLst>
            <a:ext uri="{FF2B5EF4-FFF2-40B4-BE49-F238E27FC236}">
              <a16:creationId xmlns:a16="http://schemas.microsoft.com/office/drawing/2014/main" id="{3E360F29-6955-4438-8054-2C017484FE90}"/>
            </a:ext>
          </a:extLst>
        </xdr:cNvPr>
        <xdr:cNvSpPr txBox="1">
          <a:spLocks noChangeArrowheads="1"/>
        </xdr:cNvSpPr>
      </xdr:nvSpPr>
      <xdr:spPr bwMode="auto">
        <a:xfrm>
          <a:off x="2187575" y="82897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373</xdr:row>
      <xdr:rowOff>190500</xdr:rowOff>
    </xdr:from>
    <xdr:ext cx="85725" cy="675153"/>
    <xdr:sp macro="" textlink="">
      <xdr:nvSpPr>
        <xdr:cNvPr id="4448" name="Text Box 6">
          <a:extLst>
            <a:ext uri="{FF2B5EF4-FFF2-40B4-BE49-F238E27FC236}">
              <a16:creationId xmlns:a16="http://schemas.microsoft.com/office/drawing/2014/main" id="{2D95483A-DB32-4212-B5E6-5A31253FF66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5" t="s">
        <v>315</v>
      </c>
      <c r="D2" s="215"/>
      <c r="E2" s="215"/>
      <c r="F2" s="216"/>
      <c r="G2" s="216"/>
      <c r="H2" s="216"/>
      <c r="I2" s="216"/>
      <c r="J2" s="216"/>
      <c r="K2" s="216"/>
      <c r="L2" s="216"/>
      <c r="M2" s="216"/>
      <c r="N2" s="216"/>
      <c r="O2" s="216"/>
      <c r="P2" s="216"/>
      <c r="Q2" s="216"/>
      <c r="R2" s="216"/>
      <c r="S2" s="216"/>
      <c r="T2" s="5"/>
      <c r="U2" s="6"/>
      <c r="V2" s="6"/>
    </row>
    <row r="3" spans="1:22" ht="15.75" customHeight="1" thickBot="1">
      <c r="A3" s="4"/>
      <c r="B3" s="4"/>
      <c r="C3" s="4"/>
      <c r="D3" s="215" t="s">
        <v>316</v>
      </c>
      <c r="E3" s="215"/>
      <c r="F3" s="217"/>
      <c r="G3" s="217"/>
      <c r="H3" s="217"/>
      <c r="I3" s="217"/>
      <c r="J3" s="4"/>
      <c r="K3" s="4"/>
      <c r="L3" s="4"/>
      <c r="M3" s="4"/>
      <c r="N3" s="4"/>
      <c r="O3" s="4"/>
      <c r="P3" s="4"/>
      <c r="Q3" s="4"/>
      <c r="R3" s="4"/>
    </row>
    <row r="5" spans="1:22" ht="23.25" customHeight="1">
      <c r="A5" s="218" t="s">
        <v>331</v>
      </c>
      <c r="B5" s="218"/>
      <c r="C5" s="218"/>
      <c r="D5" s="218"/>
      <c r="E5" s="218"/>
      <c r="F5" s="218"/>
      <c r="G5" s="218"/>
      <c r="H5" s="218"/>
      <c r="I5" s="218"/>
      <c r="J5" s="218"/>
      <c r="K5" s="218"/>
      <c r="L5" s="218"/>
      <c r="M5" s="218"/>
      <c r="N5" s="218"/>
      <c r="O5" s="218"/>
      <c r="P5" s="218"/>
      <c r="Q5" s="218"/>
      <c r="R5" s="218"/>
      <c r="S5" s="7"/>
      <c r="T5" s="7"/>
      <c r="U5" s="7"/>
      <c r="V5" s="7"/>
    </row>
    <row r="6" spans="1:22" ht="3.75" customHeight="1"/>
    <row r="7" spans="1:22" ht="25.5" customHeight="1">
      <c r="A7" s="219" t="s">
        <v>0</v>
      </c>
      <c r="B7" s="219"/>
      <c r="C7" s="219"/>
      <c r="D7" s="220"/>
      <c r="E7" s="220"/>
      <c r="F7" s="220"/>
      <c r="G7" s="220"/>
      <c r="H7" s="220"/>
      <c r="I7" s="220"/>
      <c r="J7" s="220"/>
      <c r="K7" s="220"/>
      <c r="L7" s="220"/>
      <c r="M7" s="220"/>
      <c r="N7" s="220"/>
      <c r="O7" s="220"/>
      <c r="P7" s="220"/>
      <c r="Q7" s="220"/>
      <c r="R7" s="220"/>
      <c r="S7" s="220"/>
      <c r="T7" s="220"/>
      <c r="U7" s="220"/>
      <c r="V7" s="220"/>
    </row>
    <row r="8" spans="1:22" ht="17.25" customHeight="1">
      <c r="A8" s="219" t="s">
        <v>18</v>
      </c>
      <c r="B8" s="219"/>
      <c r="C8" s="219"/>
      <c r="D8" s="220"/>
      <c r="E8" s="220"/>
      <c r="F8" s="220"/>
      <c r="G8" s="220"/>
      <c r="H8" s="220"/>
      <c r="I8" s="220"/>
      <c r="J8" s="220"/>
      <c r="K8" s="220"/>
      <c r="L8" s="220"/>
      <c r="M8" s="220"/>
      <c r="N8" s="220"/>
      <c r="O8" s="220"/>
      <c r="P8" s="220"/>
      <c r="Q8" s="220"/>
      <c r="R8" s="220"/>
      <c r="S8" s="220"/>
      <c r="T8" s="220"/>
      <c r="U8" s="220"/>
      <c r="V8" s="220"/>
    </row>
    <row r="9" spans="1:22" ht="17.25" customHeight="1">
      <c r="A9" s="219" t="s">
        <v>19</v>
      </c>
      <c r="B9" s="219"/>
      <c r="C9" s="219"/>
      <c r="D9" s="224"/>
      <c r="E9" s="224"/>
      <c r="F9" s="224"/>
      <c r="G9" s="224"/>
      <c r="H9" s="224"/>
      <c r="I9" s="8"/>
      <c r="J9" s="8"/>
      <c r="K9" s="8"/>
      <c r="L9" s="8"/>
      <c r="M9" s="8"/>
      <c r="N9" s="8"/>
      <c r="O9" s="8"/>
      <c r="P9" s="8"/>
      <c r="Q9" s="8"/>
      <c r="R9" s="8"/>
      <c r="S9" s="8"/>
      <c r="T9" s="8"/>
      <c r="U9" s="8"/>
      <c r="V9" s="8"/>
    </row>
    <row r="10" spans="1:22" ht="24.75" customHeight="1">
      <c r="A10" s="219" t="s">
        <v>336</v>
      </c>
      <c r="B10" s="219"/>
      <c r="C10" s="219"/>
      <c r="D10" s="219"/>
      <c r="E10" s="219"/>
      <c r="F10" s="220"/>
      <c r="G10" s="220"/>
      <c r="H10" s="220"/>
      <c r="I10" s="220"/>
      <c r="J10" s="220"/>
      <c r="K10" s="220"/>
      <c r="L10" s="220"/>
      <c r="M10" s="220"/>
      <c r="N10" s="220"/>
      <c r="O10" s="220"/>
      <c r="P10" s="220"/>
      <c r="Q10" s="220"/>
      <c r="R10" s="220"/>
      <c r="S10" s="220"/>
      <c r="T10" s="220"/>
      <c r="U10" s="220"/>
      <c r="V10" s="220"/>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21" t="s">
        <v>337</v>
      </c>
      <c r="B12" s="222"/>
      <c r="C12" s="222"/>
      <c r="D12" s="222"/>
      <c r="E12" s="222"/>
      <c r="F12" s="222"/>
      <c r="G12" s="222"/>
      <c r="H12" s="222"/>
      <c r="I12" s="222"/>
      <c r="J12" s="222"/>
      <c r="K12" s="222"/>
      <c r="L12" s="222"/>
      <c r="M12" s="222"/>
      <c r="N12" s="222"/>
      <c r="O12" s="222"/>
      <c r="P12" s="222"/>
      <c r="Q12" s="222"/>
      <c r="R12" s="222"/>
      <c r="S12" s="222"/>
      <c r="T12" s="222"/>
      <c r="U12" s="222"/>
      <c r="V12" s="223"/>
    </row>
    <row r="13" spans="1:22" ht="24.75" customHeight="1">
      <c r="A13" s="225" t="s">
        <v>321</v>
      </c>
      <c r="B13" s="225"/>
      <c r="C13" s="225"/>
      <c r="D13" s="226" t="s">
        <v>322</v>
      </c>
      <c r="E13" s="226"/>
      <c r="F13" s="226" t="s">
        <v>317</v>
      </c>
      <c r="G13" s="226"/>
      <c r="H13" s="226"/>
      <c r="I13" s="226"/>
      <c r="J13" s="226"/>
      <c r="K13" s="226"/>
      <c r="L13" s="226"/>
      <c r="M13" s="226"/>
      <c r="N13" s="226"/>
      <c r="O13" s="226"/>
      <c r="P13" s="226"/>
      <c r="Q13" s="226"/>
      <c r="R13" s="226"/>
      <c r="S13" s="226"/>
      <c r="T13" s="226"/>
      <c r="U13" s="226"/>
      <c r="V13" s="226"/>
    </row>
    <row r="14" spans="1:22" ht="24.75" customHeight="1">
      <c r="A14" s="227" t="s">
        <v>323</v>
      </c>
      <c r="B14" s="227"/>
      <c r="C14" s="227"/>
      <c r="D14" s="228"/>
      <c r="E14" s="228"/>
      <c r="F14" s="229" t="str">
        <f>IF(D14="","",VLOOKUP(D14,A172:B175,2))</f>
        <v/>
      </c>
      <c r="G14" s="229"/>
      <c r="H14" s="229"/>
      <c r="I14" s="229"/>
      <c r="J14" s="229"/>
      <c r="K14" s="229"/>
      <c r="L14" s="229"/>
      <c r="M14" s="229"/>
      <c r="N14" s="229"/>
      <c r="O14" s="229"/>
      <c r="P14" s="229"/>
      <c r="Q14" s="229"/>
      <c r="R14" s="229"/>
      <c r="S14" s="229"/>
      <c r="T14" s="229"/>
      <c r="U14" s="229"/>
      <c r="V14" s="229"/>
    </row>
    <row r="15" spans="1:22" ht="24.75" customHeight="1">
      <c r="A15" s="227" t="s">
        <v>324</v>
      </c>
      <c r="B15" s="230"/>
      <c r="C15" s="230"/>
      <c r="D15" s="231"/>
      <c r="E15" s="231"/>
      <c r="F15" s="229" t="str">
        <f>IF(C15="","",VLOOKUP(C15,#REF!,2))</f>
        <v/>
      </c>
      <c r="G15" s="229"/>
      <c r="H15" s="229"/>
      <c r="I15" s="229"/>
      <c r="J15" s="229"/>
      <c r="K15" s="229"/>
      <c r="L15" s="229"/>
      <c r="M15" s="229"/>
      <c r="N15" s="229"/>
      <c r="O15" s="229"/>
      <c r="P15" s="229"/>
      <c r="Q15" s="229"/>
      <c r="R15" s="229"/>
      <c r="S15" s="229"/>
      <c r="T15" s="229"/>
      <c r="U15" s="229"/>
      <c r="V15" s="229"/>
    </row>
    <row r="16" spans="1:22" ht="24.75" customHeight="1">
      <c r="A16" s="227" t="s">
        <v>325</v>
      </c>
      <c r="B16" s="230"/>
      <c r="C16" s="230"/>
      <c r="D16" s="231"/>
      <c r="E16" s="231"/>
      <c r="F16" s="232" t="str">
        <f>IF(C16="","",IF(EXACT(C15,MID(C16,1,3)),VLOOKUP(C16,#REF!,2),"VERIFIQUE QUE LA SUBFUNCIÓN CORRESPONDA AL CATÁLOGO DE FUNCIONES"))</f>
        <v/>
      </c>
      <c r="G16" s="232"/>
      <c r="H16" s="232"/>
      <c r="I16" s="232"/>
      <c r="J16" s="232"/>
      <c r="K16" s="232"/>
      <c r="L16" s="232"/>
      <c r="M16" s="232"/>
      <c r="N16" s="232"/>
      <c r="O16" s="232"/>
      <c r="P16" s="232"/>
      <c r="Q16" s="232"/>
      <c r="R16" s="232"/>
      <c r="S16" s="232"/>
      <c r="T16" s="232"/>
      <c r="U16" s="232"/>
      <c r="V16" s="232"/>
    </row>
    <row r="17" spans="1:34" ht="24.75" customHeight="1">
      <c r="A17" s="227" t="s">
        <v>326</v>
      </c>
      <c r="B17" s="230"/>
      <c r="C17" s="230"/>
      <c r="D17" s="231"/>
      <c r="E17" s="231"/>
      <c r="F17" s="233"/>
      <c r="G17" s="233"/>
      <c r="H17" s="233"/>
      <c r="I17" s="233"/>
      <c r="J17" s="233"/>
      <c r="K17" s="233"/>
      <c r="L17" s="233"/>
      <c r="M17" s="233"/>
      <c r="N17" s="233"/>
      <c r="O17" s="233"/>
      <c r="P17" s="233"/>
      <c r="Q17" s="233"/>
      <c r="R17" s="233"/>
      <c r="S17" s="233"/>
      <c r="T17" s="233"/>
      <c r="U17" s="233"/>
      <c r="V17" s="233"/>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34" t="s">
        <v>327</v>
      </c>
      <c r="B19" s="234"/>
      <c r="C19" s="234"/>
      <c r="D19" s="234"/>
      <c r="E19" s="234"/>
      <c r="F19" s="234"/>
      <c r="G19" s="234"/>
      <c r="H19" s="234"/>
      <c r="I19" s="234"/>
      <c r="J19" s="234"/>
      <c r="K19" s="234"/>
      <c r="L19" s="234"/>
      <c r="M19" s="234"/>
      <c r="N19" s="234"/>
      <c r="O19" s="234"/>
      <c r="P19" s="234"/>
      <c r="Q19" s="234"/>
      <c r="R19" s="234"/>
      <c r="S19" s="234"/>
      <c r="T19" s="234"/>
      <c r="U19" s="234"/>
      <c r="V19" s="234"/>
    </row>
    <row r="20" spans="1:34" ht="24.75" customHeight="1">
      <c r="A20" s="235"/>
      <c r="B20" s="235"/>
      <c r="C20" s="235"/>
      <c r="D20" s="235"/>
      <c r="E20" s="235"/>
      <c r="F20" s="235"/>
      <c r="G20" s="235"/>
      <c r="H20" s="235"/>
      <c r="I20" s="235"/>
      <c r="J20" s="235"/>
      <c r="K20" s="235"/>
      <c r="L20" s="235"/>
      <c r="M20" s="235"/>
      <c r="N20" s="235"/>
      <c r="O20" s="235"/>
      <c r="P20" s="235"/>
      <c r="Q20" s="235"/>
      <c r="R20" s="235"/>
      <c r="S20" s="235"/>
      <c r="T20" s="235"/>
      <c r="U20" s="235"/>
      <c r="V20" s="235"/>
    </row>
    <row r="21" spans="1:34" ht="24.75" customHeight="1">
      <c r="A21" s="234" t="s">
        <v>335</v>
      </c>
      <c r="B21" s="234"/>
      <c r="C21" s="234"/>
      <c r="D21" s="234"/>
      <c r="E21" s="234"/>
      <c r="F21" s="234"/>
      <c r="G21" s="234"/>
      <c r="H21" s="234"/>
      <c r="I21" s="234"/>
      <c r="J21" s="234"/>
      <c r="K21" s="234"/>
      <c r="L21" s="234"/>
      <c r="M21" s="234"/>
      <c r="N21" s="234"/>
      <c r="O21" s="234"/>
      <c r="P21" s="234"/>
      <c r="Q21" s="234"/>
      <c r="R21" s="234"/>
      <c r="S21" s="234"/>
      <c r="T21" s="234"/>
      <c r="U21" s="234"/>
      <c r="V21" s="234"/>
    </row>
    <row r="22" spans="1:34" ht="24.75" customHeight="1">
      <c r="A22" s="236"/>
      <c r="B22" s="236"/>
      <c r="C22" s="236"/>
      <c r="D22" s="236"/>
      <c r="E22" s="236"/>
      <c r="F22" s="236"/>
      <c r="G22" s="236"/>
      <c r="H22" s="236"/>
      <c r="I22" s="236"/>
      <c r="J22" s="236"/>
      <c r="K22" s="236"/>
      <c r="L22" s="236"/>
      <c r="M22" s="236"/>
      <c r="N22" s="236"/>
      <c r="O22" s="236"/>
      <c r="P22" s="236"/>
      <c r="Q22" s="236"/>
      <c r="R22" s="236"/>
      <c r="S22" s="236"/>
      <c r="T22" s="236"/>
      <c r="U22" s="236"/>
      <c r="V22" s="236"/>
    </row>
    <row r="23" spans="1:34" ht="24.75" customHeight="1">
      <c r="A23" s="234" t="s">
        <v>330</v>
      </c>
      <c r="B23" s="234"/>
      <c r="C23" s="234"/>
      <c r="D23" s="234"/>
      <c r="E23" s="234"/>
      <c r="F23" s="234"/>
      <c r="G23" s="234"/>
      <c r="H23" s="234"/>
      <c r="I23" s="234"/>
      <c r="J23" s="234"/>
      <c r="K23" s="234"/>
      <c r="L23" s="234"/>
      <c r="M23" s="234"/>
      <c r="N23" s="234"/>
      <c r="O23" s="234"/>
      <c r="P23" s="234"/>
      <c r="Q23" s="234"/>
      <c r="R23" s="234"/>
      <c r="S23" s="234"/>
      <c r="T23" s="234"/>
      <c r="U23" s="234"/>
      <c r="V23" s="234"/>
    </row>
    <row r="24" spans="1:34" s="3" customFormat="1" ht="25.5" customHeight="1">
      <c r="A24" s="236"/>
      <c r="B24" s="236"/>
      <c r="C24" s="236"/>
      <c r="D24" s="236"/>
      <c r="E24" s="236"/>
      <c r="F24" s="236"/>
      <c r="G24" s="236"/>
      <c r="H24" s="236"/>
      <c r="I24" s="236"/>
      <c r="J24" s="236"/>
      <c r="K24" s="236"/>
      <c r="L24" s="236"/>
      <c r="M24" s="236"/>
      <c r="N24" s="236"/>
      <c r="O24" s="236"/>
      <c r="P24" s="236"/>
      <c r="Q24" s="236"/>
      <c r="R24" s="236"/>
      <c r="S24" s="236"/>
      <c r="T24" s="236"/>
      <c r="U24" s="236"/>
      <c r="V24" s="236"/>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25" t="s">
        <v>20</v>
      </c>
      <c r="B26" s="225"/>
      <c r="C26" s="225"/>
      <c r="D26" s="225"/>
      <c r="E26" s="225"/>
      <c r="F26" s="225"/>
      <c r="G26" s="225"/>
      <c r="H26" s="225"/>
      <c r="I26" s="225"/>
      <c r="J26" s="225"/>
      <c r="K26" s="225"/>
      <c r="L26" s="225"/>
      <c r="M26" s="225"/>
      <c r="N26" s="225"/>
      <c r="O26" s="225"/>
      <c r="P26" s="225"/>
      <c r="Q26" s="225"/>
      <c r="R26" s="225"/>
      <c r="S26" s="225"/>
      <c r="T26" s="225"/>
      <c r="U26" s="225"/>
      <c r="V26" s="225"/>
      <c r="W26" s="1"/>
      <c r="X26" s="1"/>
      <c r="Y26" s="1"/>
      <c r="AA26" s="1"/>
      <c r="AB26" s="1"/>
      <c r="AC26" s="1"/>
      <c r="AD26" s="1"/>
      <c r="AE26" s="1"/>
      <c r="AF26" s="1"/>
      <c r="AG26" s="1"/>
      <c r="AH26" s="1"/>
    </row>
    <row r="27" spans="1:34" s="3" customFormat="1">
      <c r="A27" s="194" t="s">
        <v>5</v>
      </c>
      <c r="B27" s="195"/>
      <c r="C27" s="195"/>
      <c r="D27" s="195"/>
      <c r="E27" s="195"/>
      <c r="F27" s="195"/>
      <c r="G27" s="195"/>
      <c r="H27" s="195"/>
      <c r="I27" s="195"/>
      <c r="J27" s="195"/>
      <c r="K27" s="195"/>
      <c r="L27" s="195"/>
      <c r="M27" s="195"/>
      <c r="N27" s="195"/>
      <c r="O27" s="195"/>
      <c r="P27" s="195"/>
      <c r="Q27" s="195"/>
      <c r="R27" s="195"/>
      <c r="S27" s="195"/>
      <c r="T27" s="195"/>
      <c r="U27" s="195"/>
      <c r="V27" s="237"/>
      <c r="W27" s="1"/>
      <c r="X27" s="1"/>
      <c r="Y27" s="1"/>
      <c r="AA27" s="1"/>
      <c r="AB27" s="1"/>
      <c r="AC27" s="1"/>
      <c r="AD27" s="1"/>
      <c r="AE27" s="1"/>
      <c r="AF27" s="1"/>
      <c r="AG27" s="1"/>
      <c r="AH27" s="1"/>
    </row>
    <row r="28" spans="1:34" s="3" customFormat="1" ht="35.1" customHeight="1">
      <c r="A28" s="204"/>
      <c r="B28" s="205"/>
      <c r="C28" s="205"/>
      <c r="D28" s="205"/>
      <c r="E28" s="205"/>
      <c r="F28" s="205"/>
      <c r="G28" s="205"/>
      <c r="H28" s="205"/>
      <c r="I28" s="205"/>
      <c r="J28" s="205"/>
      <c r="K28" s="205"/>
      <c r="L28" s="205"/>
      <c r="M28" s="205"/>
      <c r="N28" s="205"/>
      <c r="O28" s="205"/>
      <c r="P28" s="205"/>
      <c r="Q28" s="205"/>
      <c r="R28" s="205"/>
      <c r="S28" s="205"/>
      <c r="T28" s="205"/>
      <c r="U28" s="205"/>
      <c r="V28" s="205"/>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212" t="s">
        <v>340</v>
      </c>
      <c r="B30" s="212"/>
      <c r="C30" s="212"/>
      <c r="D30" s="213"/>
      <c r="E30" s="214"/>
      <c r="F30" s="214"/>
      <c r="G30" s="214"/>
      <c r="H30" s="214"/>
      <c r="I30" s="214"/>
      <c r="J30" s="214"/>
      <c r="K30" s="214"/>
      <c r="L30" s="214"/>
      <c r="M30" s="214"/>
      <c r="N30" s="214"/>
      <c r="O30" s="214"/>
      <c r="P30" s="214"/>
      <c r="Q30" s="214"/>
      <c r="R30" s="214"/>
      <c r="S30" s="214"/>
      <c r="T30" s="214"/>
      <c r="U30" s="214"/>
      <c r="V30" s="214"/>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5" t="s">
        <v>23</v>
      </c>
      <c r="B32" s="187"/>
      <c r="C32" s="204"/>
      <c r="D32" s="205"/>
      <c r="E32" s="205"/>
      <c r="F32" s="205"/>
      <c r="G32" s="206"/>
      <c r="H32" s="185" t="s">
        <v>24</v>
      </c>
      <c r="I32" s="186"/>
      <c r="J32" s="187"/>
      <c r="K32" s="207"/>
      <c r="L32" s="208"/>
      <c r="M32" s="208"/>
      <c r="N32" s="208"/>
      <c r="O32" s="208"/>
      <c r="P32" s="209"/>
      <c r="Q32" s="185" t="s">
        <v>339</v>
      </c>
      <c r="R32" s="187"/>
      <c r="S32" s="207"/>
      <c r="T32" s="208"/>
      <c r="U32" s="208"/>
      <c r="V32" s="208"/>
      <c r="W32" s="1"/>
      <c r="X32" s="1"/>
      <c r="Y32" s="1"/>
      <c r="AA32" s="1"/>
      <c r="AB32" s="1"/>
      <c r="AC32" s="1"/>
      <c r="AD32" s="1"/>
      <c r="AE32" s="1"/>
      <c r="AF32" s="1"/>
      <c r="AG32" s="1"/>
      <c r="AH32" s="1"/>
    </row>
    <row r="33" spans="1:34" s="3" customFormat="1" ht="15.75" customHeight="1">
      <c r="A33" s="198" t="s">
        <v>25</v>
      </c>
      <c r="B33" s="210"/>
      <c r="C33" s="184" t="s">
        <v>22</v>
      </c>
      <c r="D33" s="184" t="s">
        <v>3</v>
      </c>
      <c r="E33" s="184" t="s">
        <v>4</v>
      </c>
      <c r="F33" s="185" t="s">
        <v>329</v>
      </c>
      <c r="G33" s="186"/>
      <c r="H33" s="186"/>
      <c r="I33" s="186"/>
      <c r="J33" s="186"/>
      <c r="K33" s="186"/>
      <c r="L33" s="186"/>
      <c r="M33" s="186"/>
      <c r="N33" s="186"/>
      <c r="O33" s="186"/>
      <c r="P33" s="186"/>
      <c r="Q33" s="186"/>
      <c r="R33" s="186"/>
      <c r="S33" s="187"/>
      <c r="T33" s="46"/>
      <c r="U33" s="196" t="s">
        <v>27</v>
      </c>
      <c r="V33" s="198" t="s">
        <v>332</v>
      </c>
      <c r="W33" s="1"/>
      <c r="X33" s="1"/>
      <c r="Y33" s="1"/>
      <c r="AA33" s="1"/>
      <c r="AB33" s="1"/>
      <c r="AC33" s="1"/>
      <c r="AD33" s="1"/>
      <c r="AE33" s="1"/>
      <c r="AF33" s="1"/>
      <c r="AG33" s="1"/>
      <c r="AH33" s="1"/>
    </row>
    <row r="34" spans="1:34" ht="34.5" customHeight="1">
      <c r="A34" s="199"/>
      <c r="B34" s="211"/>
      <c r="C34" s="184"/>
      <c r="D34" s="184"/>
      <c r="E34" s="184"/>
      <c r="F34" s="202" t="s">
        <v>300</v>
      </c>
      <c r="G34" s="203"/>
      <c r="H34" s="14" t="s">
        <v>28</v>
      </c>
      <c r="I34" s="14" t="s">
        <v>7</v>
      </c>
      <c r="J34" s="14" t="s">
        <v>8</v>
      </c>
      <c r="K34" s="14" t="s">
        <v>9</v>
      </c>
      <c r="L34" s="14" t="s">
        <v>10</v>
      </c>
      <c r="M34" s="14" t="s">
        <v>11</v>
      </c>
      <c r="N34" s="14" t="s">
        <v>12</v>
      </c>
      <c r="O34" s="14" t="s">
        <v>13</v>
      </c>
      <c r="P34" s="14" t="s">
        <v>14</v>
      </c>
      <c r="Q34" s="14" t="s">
        <v>15</v>
      </c>
      <c r="R34" s="14" t="s">
        <v>16</v>
      </c>
      <c r="S34" s="14" t="s">
        <v>17</v>
      </c>
      <c r="T34" s="14"/>
      <c r="U34" s="197"/>
      <c r="V34" s="199"/>
      <c r="W34" s="15"/>
    </row>
    <row r="35" spans="1:34" ht="25.5" customHeight="1">
      <c r="A35" s="172" t="s">
        <v>1</v>
      </c>
      <c r="B35" s="172"/>
      <c r="C35" s="36"/>
      <c r="D35" s="37"/>
      <c r="E35" s="37"/>
      <c r="F35" s="184" t="s">
        <v>309</v>
      </c>
      <c r="G35" s="184"/>
      <c r="H35" s="16"/>
      <c r="I35" s="16"/>
      <c r="J35" s="16"/>
      <c r="K35" s="16"/>
      <c r="L35" s="16"/>
      <c r="M35" s="16"/>
      <c r="N35" s="16"/>
      <c r="O35" s="16"/>
      <c r="P35" s="16"/>
      <c r="Q35" s="16"/>
      <c r="R35" s="16"/>
      <c r="S35" s="16"/>
      <c r="T35" s="17"/>
      <c r="U35" s="39">
        <f>SUM(H35:S35)</f>
        <v>0</v>
      </c>
      <c r="V35" s="191" t="str">
        <f>IF(K32="",C$334,IF(OR(U35=0,U36=0,T36=0),C$335,IF(K32="PORCENTAJE",FIXED(U35/U36*100,2) &amp; "%",IF(K32="PROMEDIO",U35/U36,IF(K32="VARIACIÓN PORCENTUAL",FIXED(((U35/U36)-1)*100,2) &amp; "%")))))</f>
        <v>Favor de indicar el tipo de fórmula</v>
      </c>
      <c r="AD35" s="10"/>
      <c r="AG35" s="10"/>
      <c r="AH35" s="10"/>
    </row>
    <row r="36" spans="1:34" ht="25.5" customHeight="1">
      <c r="A36" s="172" t="s">
        <v>2</v>
      </c>
      <c r="B36" s="172"/>
      <c r="C36" s="36"/>
      <c r="D36" s="37"/>
      <c r="E36" s="37"/>
      <c r="F36" s="184" t="s">
        <v>310</v>
      </c>
      <c r="G36" s="184"/>
      <c r="H36" s="16"/>
      <c r="I36" s="16"/>
      <c r="J36" s="16"/>
      <c r="K36" s="16"/>
      <c r="L36" s="16"/>
      <c r="M36" s="16"/>
      <c r="N36" s="16"/>
      <c r="O36" s="16"/>
      <c r="P36" s="16"/>
      <c r="Q36" s="16"/>
      <c r="R36" s="16"/>
      <c r="S36" s="16"/>
      <c r="T36" s="16">
        <f>SUM(H36:S36)</f>
        <v>0</v>
      </c>
      <c r="U36" s="40"/>
      <c r="V36" s="192"/>
      <c r="W36" s="10"/>
      <c r="X36" s="10"/>
      <c r="Y36" s="10"/>
      <c r="AD36" s="10"/>
      <c r="AG36" s="10"/>
      <c r="AH36" s="10"/>
    </row>
    <row r="37" spans="1:34" ht="5.0999999999999996" customHeight="1">
      <c r="C37" s="9"/>
      <c r="D37" s="9"/>
      <c r="E37" s="9"/>
      <c r="F37" s="9"/>
      <c r="G37" s="9"/>
      <c r="H37" s="9"/>
    </row>
    <row r="38" spans="1:34" s="3" customFormat="1" ht="15.75" customHeight="1">
      <c r="A38" s="198" t="s">
        <v>25</v>
      </c>
      <c r="B38" s="210"/>
      <c r="C38" s="184" t="s">
        <v>22</v>
      </c>
      <c r="D38" s="184" t="s">
        <v>3</v>
      </c>
      <c r="E38" s="184" t="s">
        <v>4</v>
      </c>
      <c r="F38" s="185" t="s">
        <v>328</v>
      </c>
      <c r="G38" s="186"/>
      <c r="H38" s="186"/>
      <c r="I38" s="186"/>
      <c r="J38" s="186"/>
      <c r="K38" s="186"/>
      <c r="L38" s="186"/>
      <c r="M38" s="186"/>
      <c r="N38" s="186"/>
      <c r="O38" s="186"/>
      <c r="P38" s="186"/>
      <c r="Q38" s="186"/>
      <c r="R38" s="186"/>
      <c r="S38" s="187"/>
      <c r="T38" s="47"/>
      <c r="U38" s="196" t="s">
        <v>27</v>
      </c>
      <c r="V38" s="198" t="s">
        <v>333</v>
      </c>
      <c r="W38" s="1"/>
      <c r="X38" s="1"/>
      <c r="Y38" s="1"/>
      <c r="AA38" s="1"/>
      <c r="AB38" s="1"/>
      <c r="AC38" s="1"/>
      <c r="AD38" s="1"/>
      <c r="AE38" s="1"/>
      <c r="AF38" s="1"/>
      <c r="AG38" s="1"/>
      <c r="AH38" s="1"/>
    </row>
    <row r="39" spans="1:34" ht="34.5" customHeight="1">
      <c r="A39" s="199"/>
      <c r="B39" s="211"/>
      <c r="C39" s="184"/>
      <c r="D39" s="184"/>
      <c r="E39" s="184"/>
      <c r="F39" s="200" t="s">
        <v>298</v>
      </c>
      <c r="G39" s="201"/>
      <c r="H39" s="13" t="s">
        <v>28</v>
      </c>
      <c r="I39" s="13" t="s">
        <v>7</v>
      </c>
      <c r="J39" s="13" t="s">
        <v>8</v>
      </c>
      <c r="K39" s="13" t="s">
        <v>9</v>
      </c>
      <c r="L39" s="13" t="s">
        <v>10</v>
      </c>
      <c r="M39" s="13" t="s">
        <v>11</v>
      </c>
      <c r="N39" s="13" t="s">
        <v>12</v>
      </c>
      <c r="O39" s="13" t="s">
        <v>13</v>
      </c>
      <c r="P39" s="13" t="s">
        <v>14</v>
      </c>
      <c r="Q39" s="13" t="s">
        <v>15</v>
      </c>
      <c r="R39" s="13" t="s">
        <v>16</v>
      </c>
      <c r="S39" s="13" t="s">
        <v>17</v>
      </c>
      <c r="T39" s="14"/>
      <c r="U39" s="197"/>
      <c r="V39" s="199"/>
      <c r="W39" s="15"/>
    </row>
    <row r="40" spans="1:34" ht="29.25" customHeight="1">
      <c r="A40" s="172" t="s">
        <v>1</v>
      </c>
      <c r="B40" s="172"/>
      <c r="C40" s="34"/>
      <c r="D40" s="35"/>
      <c r="E40" s="35"/>
      <c r="F40" s="189" t="s">
        <v>311</v>
      </c>
      <c r="G40" s="190"/>
      <c r="H40" s="18"/>
      <c r="I40" s="19"/>
      <c r="J40" s="19"/>
      <c r="K40" s="19"/>
      <c r="L40" s="19"/>
      <c r="M40" s="19"/>
      <c r="N40" s="19"/>
      <c r="O40" s="19"/>
      <c r="P40" s="19"/>
      <c r="Q40" s="19"/>
      <c r="R40" s="19"/>
      <c r="S40" s="19"/>
      <c r="T40" s="20"/>
      <c r="U40" s="41">
        <f>SUM(H40:S40)</f>
        <v>0</v>
      </c>
      <c r="V40" s="191" t="str">
        <f>IF(K32="",C$334,IF(OR(U40=0,U41=0,T41=0),C$335,IF(K32="PORCENTAJE",FIXED(U40/U41*100,2) &amp; "%",IF(K32="PROMEDIO",U40/U41,IF(K32="VARIACIÓN PORCENTUAL",FIXED(((U40/U41)-1)*100,2) &amp; "%")))))</f>
        <v>Favor de indicar el tipo de fórmula</v>
      </c>
      <c r="AD40" s="10"/>
      <c r="AG40" s="10"/>
      <c r="AH40" s="10"/>
    </row>
    <row r="41" spans="1:34" ht="39" customHeight="1">
      <c r="A41" s="172" t="s">
        <v>2</v>
      </c>
      <c r="B41" s="172"/>
      <c r="C41" s="36"/>
      <c r="D41" s="37"/>
      <c r="E41" s="37"/>
      <c r="F41" s="193" t="s">
        <v>312</v>
      </c>
      <c r="G41" s="193"/>
      <c r="H41" s="18"/>
      <c r="I41" s="19"/>
      <c r="J41" s="19"/>
      <c r="K41" s="19"/>
      <c r="L41" s="19"/>
      <c r="M41" s="19"/>
      <c r="N41" s="19"/>
      <c r="O41" s="19"/>
      <c r="P41" s="19"/>
      <c r="Q41" s="19"/>
      <c r="R41" s="19"/>
      <c r="S41" s="19"/>
      <c r="T41" s="16">
        <f>SUM(H41:S41)</f>
        <v>0</v>
      </c>
      <c r="U41" s="42"/>
      <c r="V41" s="192"/>
      <c r="W41" s="10"/>
      <c r="X41" s="10"/>
      <c r="Y41" s="10"/>
      <c r="AD41" s="10"/>
      <c r="AE41" s="10"/>
      <c r="AF41" s="10"/>
      <c r="AG41" s="10"/>
      <c r="AH41" s="10"/>
    </row>
    <row r="42" spans="1:34" ht="9.75" customHeight="1">
      <c r="C42" s="9"/>
      <c r="D42" s="9"/>
      <c r="E42" s="9"/>
      <c r="F42" s="9"/>
      <c r="G42" s="9"/>
      <c r="H42" s="9"/>
    </row>
    <row r="43" spans="1:34" s="3" customFormat="1" ht="15" customHeight="1">
      <c r="A43" s="194" t="s">
        <v>6</v>
      </c>
      <c r="B43" s="195"/>
      <c r="C43" s="195"/>
      <c r="D43" s="195"/>
      <c r="E43" s="195"/>
      <c r="F43" s="195"/>
      <c r="G43" s="195"/>
      <c r="H43" s="195"/>
      <c r="I43" s="195"/>
      <c r="J43" s="195"/>
      <c r="K43" s="195"/>
      <c r="L43" s="195"/>
      <c r="M43" s="195"/>
      <c r="N43" s="195"/>
      <c r="O43" s="195"/>
      <c r="P43" s="195"/>
      <c r="Q43" s="195"/>
      <c r="R43" s="195"/>
      <c r="S43" s="195"/>
      <c r="T43" s="195"/>
      <c r="U43" s="195"/>
      <c r="V43" s="237"/>
      <c r="W43" s="1"/>
      <c r="X43" s="1"/>
      <c r="Y43" s="1"/>
      <c r="AA43" s="1"/>
      <c r="AB43" s="1"/>
      <c r="AC43" s="1"/>
      <c r="AD43" s="1"/>
      <c r="AE43" s="1"/>
      <c r="AF43" s="1"/>
      <c r="AG43" s="1"/>
      <c r="AH43" s="1"/>
    </row>
    <row r="44" spans="1:34" s="3" customFormat="1" ht="35.1" customHeight="1">
      <c r="A44" s="204"/>
      <c r="B44" s="205"/>
      <c r="C44" s="205"/>
      <c r="D44" s="205"/>
      <c r="E44" s="205"/>
      <c r="F44" s="205"/>
      <c r="G44" s="205"/>
      <c r="H44" s="205"/>
      <c r="I44" s="205"/>
      <c r="J44" s="205"/>
      <c r="K44" s="205"/>
      <c r="L44" s="205"/>
      <c r="M44" s="205"/>
      <c r="N44" s="205"/>
      <c r="O44" s="205"/>
      <c r="P44" s="205"/>
      <c r="Q44" s="205"/>
      <c r="R44" s="205"/>
      <c r="S44" s="205"/>
      <c r="T44" s="205"/>
      <c r="U44" s="205"/>
      <c r="V44" s="205"/>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12" t="s">
        <v>341</v>
      </c>
      <c r="B46" s="212"/>
      <c r="C46" s="212"/>
      <c r="D46" s="213"/>
      <c r="E46" s="214"/>
      <c r="F46" s="214"/>
      <c r="G46" s="214"/>
      <c r="H46" s="214"/>
      <c r="I46" s="214"/>
      <c r="J46" s="214"/>
      <c r="K46" s="214"/>
      <c r="L46" s="214"/>
      <c r="M46" s="214"/>
      <c r="N46" s="214"/>
      <c r="O46" s="214"/>
      <c r="P46" s="214"/>
      <c r="Q46" s="214"/>
      <c r="R46" s="214"/>
      <c r="S46" s="214"/>
      <c r="T46" s="214"/>
      <c r="U46" s="214"/>
      <c r="V46" s="214"/>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5" t="s">
        <v>23</v>
      </c>
      <c r="B48" s="187"/>
      <c r="C48" s="204"/>
      <c r="D48" s="205"/>
      <c r="E48" s="205"/>
      <c r="F48" s="205"/>
      <c r="G48" s="206"/>
      <c r="H48" s="185" t="s">
        <v>24</v>
      </c>
      <c r="I48" s="186"/>
      <c r="J48" s="187"/>
      <c r="K48" s="207"/>
      <c r="L48" s="208"/>
      <c r="M48" s="208"/>
      <c r="N48" s="208"/>
      <c r="O48" s="208"/>
      <c r="P48" s="209"/>
      <c r="Q48" s="185" t="s">
        <v>339</v>
      </c>
      <c r="R48" s="187"/>
      <c r="S48" s="207"/>
      <c r="T48" s="208"/>
      <c r="U48" s="208"/>
      <c r="V48" s="208"/>
      <c r="W48" s="1"/>
      <c r="X48" s="1"/>
      <c r="Y48" s="1"/>
      <c r="AA48" s="1"/>
      <c r="AB48" s="1"/>
      <c r="AC48" s="1"/>
      <c r="AD48" s="1"/>
      <c r="AE48" s="1"/>
      <c r="AF48" s="1"/>
      <c r="AG48" s="1"/>
      <c r="AH48" s="1"/>
    </row>
    <row r="49" spans="1:34" s="3" customFormat="1" ht="15.75" customHeight="1">
      <c r="A49" s="198" t="s">
        <v>25</v>
      </c>
      <c r="B49" s="210"/>
      <c r="C49" s="184" t="s">
        <v>22</v>
      </c>
      <c r="D49" s="184" t="s">
        <v>3</v>
      </c>
      <c r="E49" s="184" t="s">
        <v>4</v>
      </c>
      <c r="F49" s="185" t="s">
        <v>329</v>
      </c>
      <c r="G49" s="186"/>
      <c r="H49" s="186"/>
      <c r="I49" s="186"/>
      <c r="J49" s="186"/>
      <c r="K49" s="186"/>
      <c r="L49" s="186"/>
      <c r="M49" s="186"/>
      <c r="N49" s="186"/>
      <c r="O49" s="186"/>
      <c r="P49" s="186"/>
      <c r="Q49" s="186"/>
      <c r="R49" s="186"/>
      <c r="S49" s="187"/>
      <c r="T49" s="46"/>
      <c r="U49" s="196" t="s">
        <v>27</v>
      </c>
      <c r="V49" s="198" t="s">
        <v>332</v>
      </c>
      <c r="W49" s="1"/>
      <c r="X49" s="1"/>
      <c r="Y49" s="1"/>
      <c r="AA49" s="1"/>
      <c r="AB49" s="1"/>
      <c r="AC49" s="1"/>
      <c r="AD49" s="1"/>
      <c r="AE49" s="1"/>
      <c r="AF49" s="1"/>
      <c r="AG49" s="1"/>
      <c r="AH49" s="1"/>
    </row>
    <row r="50" spans="1:34" ht="34.5" customHeight="1">
      <c r="A50" s="199"/>
      <c r="B50" s="211"/>
      <c r="C50" s="184"/>
      <c r="D50" s="184"/>
      <c r="E50" s="184"/>
      <c r="F50" s="202" t="s">
        <v>300</v>
      </c>
      <c r="G50" s="203"/>
      <c r="H50" s="14" t="s">
        <v>28</v>
      </c>
      <c r="I50" s="14" t="s">
        <v>7</v>
      </c>
      <c r="J50" s="14" t="s">
        <v>8</v>
      </c>
      <c r="K50" s="14" t="s">
        <v>9</v>
      </c>
      <c r="L50" s="14" t="s">
        <v>10</v>
      </c>
      <c r="M50" s="14" t="s">
        <v>11</v>
      </c>
      <c r="N50" s="14" t="s">
        <v>12</v>
      </c>
      <c r="O50" s="14" t="s">
        <v>13</v>
      </c>
      <c r="P50" s="14" t="s">
        <v>14</v>
      </c>
      <c r="Q50" s="14" t="s">
        <v>15</v>
      </c>
      <c r="R50" s="14" t="s">
        <v>16</v>
      </c>
      <c r="S50" s="14" t="s">
        <v>17</v>
      </c>
      <c r="T50" s="14"/>
      <c r="U50" s="197"/>
      <c r="V50" s="199"/>
      <c r="W50" s="15"/>
    </row>
    <row r="51" spans="1:34" ht="25.5" customHeight="1">
      <c r="A51" s="172" t="s">
        <v>1</v>
      </c>
      <c r="B51" s="172"/>
      <c r="C51" s="36"/>
      <c r="D51" s="37"/>
      <c r="E51" s="37"/>
      <c r="F51" s="184" t="s">
        <v>309</v>
      </c>
      <c r="G51" s="184"/>
      <c r="H51" s="16"/>
      <c r="I51" s="16"/>
      <c r="J51" s="16"/>
      <c r="K51" s="16"/>
      <c r="L51" s="16"/>
      <c r="M51" s="16"/>
      <c r="N51" s="16"/>
      <c r="O51" s="16"/>
      <c r="P51" s="16"/>
      <c r="Q51" s="16"/>
      <c r="R51" s="16"/>
      <c r="S51" s="16"/>
      <c r="T51" s="17"/>
      <c r="U51" s="39">
        <f>SUM(H51:S51)</f>
        <v>0</v>
      </c>
      <c r="V51" s="191" t="str">
        <f>IF(K48="",C$334,IF(OR(U51=0,U52=0,T52=0),C$335,IF(K48="PORCENTAJE",FIXED(U51/U52*100,2) &amp; "%",IF(K48="PROMEDIO",U51/U52,IF(K48="VARIACIÓN PORCENTUAL",FIXED(((U51/U52)-1)*100,2) &amp; "%")))))</f>
        <v>Favor de indicar el tipo de fórmula</v>
      </c>
      <c r="AD51" s="10"/>
      <c r="AG51" s="10"/>
      <c r="AH51" s="10"/>
    </row>
    <row r="52" spans="1:34" ht="25.5" customHeight="1">
      <c r="A52" s="172" t="s">
        <v>2</v>
      </c>
      <c r="B52" s="172"/>
      <c r="C52" s="36"/>
      <c r="D52" s="37"/>
      <c r="E52" s="37"/>
      <c r="F52" s="184" t="s">
        <v>310</v>
      </c>
      <c r="G52" s="184"/>
      <c r="H52" s="16"/>
      <c r="I52" s="16"/>
      <c r="J52" s="16"/>
      <c r="K52" s="16"/>
      <c r="L52" s="16"/>
      <c r="M52" s="16"/>
      <c r="N52" s="16"/>
      <c r="O52" s="16"/>
      <c r="P52" s="16"/>
      <c r="Q52" s="16"/>
      <c r="R52" s="16"/>
      <c r="S52" s="16"/>
      <c r="T52" s="16">
        <f>SUM(H52:S52)</f>
        <v>0</v>
      </c>
      <c r="U52" s="40"/>
      <c r="V52" s="192"/>
      <c r="W52" s="10"/>
      <c r="X52" s="10"/>
      <c r="Y52" s="10"/>
      <c r="AD52" s="10"/>
      <c r="AG52" s="10"/>
      <c r="AH52" s="10"/>
    </row>
    <row r="53" spans="1:34" ht="5.0999999999999996" customHeight="1">
      <c r="C53" s="9"/>
      <c r="D53" s="9"/>
      <c r="E53" s="9"/>
      <c r="F53" s="9"/>
      <c r="G53" s="9"/>
      <c r="H53" s="9"/>
    </row>
    <row r="54" spans="1:34" s="3" customFormat="1" ht="15.75" customHeight="1">
      <c r="A54" s="198" t="s">
        <v>25</v>
      </c>
      <c r="B54" s="210"/>
      <c r="C54" s="184" t="s">
        <v>22</v>
      </c>
      <c r="D54" s="184" t="s">
        <v>3</v>
      </c>
      <c r="E54" s="184" t="s">
        <v>4</v>
      </c>
      <c r="F54" s="185" t="s">
        <v>328</v>
      </c>
      <c r="G54" s="186"/>
      <c r="H54" s="186"/>
      <c r="I54" s="186"/>
      <c r="J54" s="186"/>
      <c r="K54" s="186"/>
      <c r="L54" s="186"/>
      <c r="M54" s="186"/>
      <c r="N54" s="186"/>
      <c r="O54" s="186"/>
      <c r="P54" s="186"/>
      <c r="Q54" s="186"/>
      <c r="R54" s="186"/>
      <c r="S54" s="187"/>
      <c r="T54" s="47"/>
      <c r="U54" s="196" t="s">
        <v>27</v>
      </c>
      <c r="V54" s="198" t="s">
        <v>333</v>
      </c>
      <c r="W54" s="1"/>
      <c r="X54" s="1"/>
      <c r="Y54" s="1"/>
      <c r="AA54" s="1"/>
      <c r="AB54" s="1"/>
      <c r="AC54" s="1"/>
      <c r="AD54" s="1"/>
      <c r="AE54" s="1"/>
      <c r="AF54" s="1"/>
      <c r="AG54" s="1"/>
      <c r="AH54" s="1"/>
    </row>
    <row r="55" spans="1:34" ht="34.5" customHeight="1">
      <c r="A55" s="199"/>
      <c r="B55" s="211"/>
      <c r="C55" s="184"/>
      <c r="D55" s="184"/>
      <c r="E55" s="184"/>
      <c r="F55" s="200" t="s">
        <v>298</v>
      </c>
      <c r="G55" s="201"/>
      <c r="H55" s="13" t="s">
        <v>28</v>
      </c>
      <c r="I55" s="13" t="s">
        <v>7</v>
      </c>
      <c r="J55" s="13" t="s">
        <v>8</v>
      </c>
      <c r="K55" s="13" t="s">
        <v>9</v>
      </c>
      <c r="L55" s="13" t="s">
        <v>10</v>
      </c>
      <c r="M55" s="13" t="s">
        <v>11</v>
      </c>
      <c r="N55" s="13" t="s">
        <v>12</v>
      </c>
      <c r="O55" s="13" t="s">
        <v>13</v>
      </c>
      <c r="P55" s="13" t="s">
        <v>14</v>
      </c>
      <c r="Q55" s="13" t="s">
        <v>15</v>
      </c>
      <c r="R55" s="13" t="s">
        <v>16</v>
      </c>
      <c r="S55" s="13" t="s">
        <v>17</v>
      </c>
      <c r="T55" s="14"/>
      <c r="U55" s="197"/>
      <c r="V55" s="199"/>
      <c r="W55" s="15"/>
    </row>
    <row r="56" spans="1:34" ht="29.25" customHeight="1">
      <c r="A56" s="172" t="s">
        <v>1</v>
      </c>
      <c r="B56" s="172"/>
      <c r="C56" s="34"/>
      <c r="D56" s="35"/>
      <c r="E56" s="35"/>
      <c r="F56" s="189" t="s">
        <v>311</v>
      </c>
      <c r="G56" s="190"/>
      <c r="H56" s="18"/>
      <c r="I56" s="19"/>
      <c r="J56" s="19"/>
      <c r="K56" s="19"/>
      <c r="L56" s="19"/>
      <c r="M56" s="19"/>
      <c r="N56" s="19"/>
      <c r="O56" s="19"/>
      <c r="P56" s="19"/>
      <c r="Q56" s="19"/>
      <c r="R56" s="19"/>
      <c r="S56" s="19"/>
      <c r="T56" s="20"/>
      <c r="U56" s="41">
        <f>SUM(H56:S56)</f>
        <v>0</v>
      </c>
      <c r="V56" s="191" t="str">
        <f>IF(K48="",C$334,IF(OR(U56=0,U57=0,T57=0),C$335,IF(K48="PORCENTAJE",FIXED(U56/U57*100,2) &amp; "%",IF(K48="PROMEDIO",U56/U57,IF(K48="VARIACIÓN PORCENTUAL",FIXED(((U56/U57)-1)*100,2) &amp; "%")))))</f>
        <v>Favor de indicar el tipo de fórmula</v>
      </c>
      <c r="AD56" s="10"/>
      <c r="AG56" s="10"/>
      <c r="AH56" s="10"/>
    </row>
    <row r="57" spans="1:34" ht="39" customHeight="1">
      <c r="A57" s="172" t="s">
        <v>2</v>
      </c>
      <c r="B57" s="172"/>
      <c r="C57" s="36"/>
      <c r="D57" s="37"/>
      <c r="E57" s="37"/>
      <c r="F57" s="193" t="s">
        <v>312</v>
      </c>
      <c r="G57" s="193"/>
      <c r="H57" s="18"/>
      <c r="I57" s="19"/>
      <c r="J57" s="19"/>
      <c r="K57" s="19"/>
      <c r="L57" s="19"/>
      <c r="M57" s="19"/>
      <c r="N57" s="19"/>
      <c r="O57" s="19"/>
      <c r="P57" s="19"/>
      <c r="Q57" s="19"/>
      <c r="R57" s="19"/>
      <c r="S57" s="19"/>
      <c r="T57" s="16">
        <f>SUM(H57:S57)</f>
        <v>0</v>
      </c>
      <c r="U57" s="42"/>
      <c r="V57" s="192"/>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2" t="s">
        <v>21</v>
      </c>
      <c r="B59" s="212"/>
      <c r="C59" s="212"/>
      <c r="D59" s="213"/>
      <c r="E59" s="214"/>
      <c r="F59" s="214"/>
      <c r="G59" s="214"/>
      <c r="H59" s="214"/>
      <c r="I59" s="214"/>
      <c r="J59" s="214"/>
      <c r="K59" s="214"/>
      <c r="L59" s="214"/>
      <c r="M59" s="214"/>
      <c r="N59" s="214"/>
      <c r="O59" s="214"/>
      <c r="P59" s="214"/>
      <c r="Q59" s="214"/>
      <c r="R59" s="214"/>
      <c r="S59" s="214"/>
      <c r="T59" s="214"/>
      <c r="U59" s="214"/>
      <c r="V59" s="214"/>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2" t="s">
        <v>342</v>
      </c>
      <c r="B61" s="212"/>
      <c r="C61" s="212"/>
      <c r="D61" s="213"/>
      <c r="E61" s="214"/>
      <c r="F61" s="214"/>
      <c r="G61" s="214"/>
      <c r="H61" s="214"/>
      <c r="I61" s="214"/>
      <c r="J61" s="214"/>
      <c r="K61" s="214"/>
      <c r="L61" s="214"/>
      <c r="M61" s="214"/>
      <c r="N61" s="214"/>
      <c r="O61" s="214"/>
      <c r="P61" s="214"/>
      <c r="Q61" s="214"/>
      <c r="R61" s="214"/>
      <c r="S61" s="214"/>
      <c r="T61" s="214"/>
      <c r="U61" s="214"/>
      <c r="V61" s="214"/>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5" t="s">
        <v>23</v>
      </c>
      <c r="B63" s="187"/>
      <c r="C63" s="204"/>
      <c r="D63" s="205"/>
      <c r="E63" s="205"/>
      <c r="F63" s="205"/>
      <c r="G63" s="206"/>
      <c r="H63" s="185" t="s">
        <v>24</v>
      </c>
      <c r="I63" s="186"/>
      <c r="J63" s="187"/>
      <c r="K63" s="207"/>
      <c r="L63" s="208"/>
      <c r="M63" s="208"/>
      <c r="N63" s="208"/>
      <c r="O63" s="208"/>
      <c r="P63" s="209"/>
      <c r="Q63" s="185" t="s">
        <v>339</v>
      </c>
      <c r="R63" s="187"/>
      <c r="S63" s="207"/>
      <c r="T63" s="208"/>
      <c r="U63" s="208"/>
      <c r="V63" s="208"/>
      <c r="W63" s="1"/>
      <c r="X63" s="1"/>
      <c r="Y63" s="1"/>
      <c r="AA63" s="1"/>
      <c r="AB63" s="1"/>
      <c r="AC63" s="1"/>
      <c r="AD63" s="1"/>
      <c r="AE63" s="1"/>
      <c r="AF63" s="1"/>
      <c r="AG63" s="1"/>
      <c r="AH63" s="1"/>
    </row>
    <row r="64" spans="1:34" s="3" customFormat="1" ht="15.75" customHeight="1">
      <c r="A64" s="198" t="s">
        <v>25</v>
      </c>
      <c r="B64" s="210"/>
      <c r="C64" s="184" t="s">
        <v>22</v>
      </c>
      <c r="D64" s="184" t="s">
        <v>3</v>
      </c>
      <c r="E64" s="184" t="s">
        <v>4</v>
      </c>
      <c r="F64" s="185" t="s">
        <v>329</v>
      </c>
      <c r="G64" s="186"/>
      <c r="H64" s="186"/>
      <c r="I64" s="186"/>
      <c r="J64" s="186"/>
      <c r="K64" s="186"/>
      <c r="L64" s="186"/>
      <c r="M64" s="186"/>
      <c r="N64" s="186"/>
      <c r="O64" s="186"/>
      <c r="P64" s="186"/>
      <c r="Q64" s="186"/>
      <c r="R64" s="186"/>
      <c r="S64" s="187"/>
      <c r="T64" s="46"/>
      <c r="U64" s="196" t="s">
        <v>27</v>
      </c>
      <c r="V64" s="198" t="s">
        <v>332</v>
      </c>
      <c r="W64" s="1"/>
      <c r="X64" s="1"/>
      <c r="Y64" s="1"/>
      <c r="AA64" s="1"/>
      <c r="AB64" s="1"/>
      <c r="AC64" s="1"/>
      <c r="AD64" s="1"/>
      <c r="AE64" s="1"/>
      <c r="AF64" s="1"/>
      <c r="AG64" s="1"/>
      <c r="AH64" s="1"/>
    </row>
    <row r="65" spans="1:34" ht="34.5" customHeight="1">
      <c r="A65" s="199"/>
      <c r="B65" s="211"/>
      <c r="C65" s="184"/>
      <c r="D65" s="184"/>
      <c r="E65" s="184"/>
      <c r="F65" s="202" t="s">
        <v>300</v>
      </c>
      <c r="G65" s="203"/>
      <c r="H65" s="14" t="s">
        <v>28</v>
      </c>
      <c r="I65" s="14" t="s">
        <v>7</v>
      </c>
      <c r="J65" s="14" t="s">
        <v>8</v>
      </c>
      <c r="K65" s="14" t="s">
        <v>9</v>
      </c>
      <c r="L65" s="14" t="s">
        <v>10</v>
      </c>
      <c r="M65" s="14" t="s">
        <v>11</v>
      </c>
      <c r="N65" s="14" t="s">
        <v>12</v>
      </c>
      <c r="O65" s="14" t="s">
        <v>13</v>
      </c>
      <c r="P65" s="14" t="s">
        <v>14</v>
      </c>
      <c r="Q65" s="14" t="s">
        <v>15</v>
      </c>
      <c r="R65" s="14" t="s">
        <v>16</v>
      </c>
      <c r="S65" s="14" t="s">
        <v>17</v>
      </c>
      <c r="T65" s="14"/>
      <c r="U65" s="197"/>
      <c r="V65" s="199"/>
      <c r="W65" s="15"/>
    </row>
    <row r="66" spans="1:34" ht="25.5" customHeight="1">
      <c r="A66" s="172" t="s">
        <v>1</v>
      </c>
      <c r="B66" s="172"/>
      <c r="C66" s="36"/>
      <c r="D66" s="37"/>
      <c r="E66" s="37"/>
      <c r="F66" s="184" t="s">
        <v>309</v>
      </c>
      <c r="G66" s="184"/>
      <c r="H66" s="16"/>
      <c r="I66" s="16"/>
      <c r="J66" s="16"/>
      <c r="K66" s="16"/>
      <c r="L66" s="16"/>
      <c r="M66" s="16"/>
      <c r="N66" s="16"/>
      <c r="O66" s="16"/>
      <c r="P66" s="16"/>
      <c r="Q66" s="16"/>
      <c r="R66" s="16"/>
      <c r="S66" s="16"/>
      <c r="T66" s="17"/>
      <c r="U66" s="39">
        <f>SUM(H66:S66)</f>
        <v>0</v>
      </c>
      <c r="V66" s="191" t="str">
        <f>IF(K63="",C$334,IF(OR(U66=0,U67=0,T67=0),C$335,IF(K63="PORCENTAJE",FIXED(U66/U67*100,2) &amp; "%",IF(K63="PROMEDIO",U66/U67,IF(K63="VARIACIÓN PORCENTUAL",FIXED(((U66/U67)-1)*100,2) &amp; "%")))))</f>
        <v>Favor de indicar el tipo de fórmula</v>
      </c>
      <c r="AD66" s="10"/>
      <c r="AG66" s="10"/>
      <c r="AH66" s="10"/>
    </row>
    <row r="67" spans="1:34" ht="25.5" customHeight="1">
      <c r="A67" s="172" t="s">
        <v>2</v>
      </c>
      <c r="B67" s="172"/>
      <c r="C67" s="36"/>
      <c r="D67" s="37"/>
      <c r="E67" s="37"/>
      <c r="F67" s="184" t="s">
        <v>310</v>
      </c>
      <c r="G67" s="184"/>
      <c r="H67" s="16"/>
      <c r="I67" s="16"/>
      <c r="J67" s="16"/>
      <c r="K67" s="16"/>
      <c r="L67" s="16"/>
      <c r="M67" s="16"/>
      <c r="N67" s="16"/>
      <c r="O67" s="16"/>
      <c r="P67" s="16"/>
      <c r="Q67" s="16"/>
      <c r="R67" s="16"/>
      <c r="S67" s="16"/>
      <c r="T67" s="16">
        <f>SUM(H67:S67)</f>
        <v>0</v>
      </c>
      <c r="U67" s="40"/>
      <c r="V67" s="192"/>
      <c r="W67" s="10"/>
      <c r="X67" s="10"/>
      <c r="Y67" s="10"/>
      <c r="AD67" s="10"/>
      <c r="AG67" s="10"/>
      <c r="AH67" s="10"/>
    </row>
    <row r="68" spans="1:34" ht="5.0999999999999996" customHeight="1">
      <c r="C68" s="9"/>
      <c r="D68" s="9"/>
      <c r="E68" s="9"/>
      <c r="F68" s="9"/>
      <c r="G68" s="9"/>
      <c r="H68" s="9"/>
    </row>
    <row r="69" spans="1:34" s="3" customFormat="1" ht="15.75" customHeight="1">
      <c r="A69" s="198" t="s">
        <v>25</v>
      </c>
      <c r="B69" s="210"/>
      <c r="C69" s="184" t="s">
        <v>22</v>
      </c>
      <c r="D69" s="184" t="s">
        <v>3</v>
      </c>
      <c r="E69" s="184" t="s">
        <v>4</v>
      </c>
      <c r="F69" s="185" t="s">
        <v>328</v>
      </c>
      <c r="G69" s="186"/>
      <c r="H69" s="186"/>
      <c r="I69" s="186"/>
      <c r="J69" s="186"/>
      <c r="K69" s="186"/>
      <c r="L69" s="186"/>
      <c r="M69" s="186"/>
      <c r="N69" s="186"/>
      <c r="O69" s="186"/>
      <c r="P69" s="186"/>
      <c r="Q69" s="186"/>
      <c r="R69" s="186"/>
      <c r="S69" s="187"/>
      <c r="T69" s="47"/>
      <c r="U69" s="196" t="s">
        <v>27</v>
      </c>
      <c r="V69" s="198" t="s">
        <v>333</v>
      </c>
      <c r="W69" s="1"/>
      <c r="X69" s="1"/>
      <c r="Y69" s="1"/>
      <c r="AA69" s="1"/>
      <c r="AB69" s="1"/>
      <c r="AC69" s="1"/>
      <c r="AD69" s="1"/>
      <c r="AE69" s="1"/>
      <c r="AF69" s="1"/>
      <c r="AG69" s="1"/>
      <c r="AH69" s="1"/>
    </row>
    <row r="70" spans="1:34" ht="34.5" customHeight="1">
      <c r="A70" s="199"/>
      <c r="B70" s="211"/>
      <c r="C70" s="184"/>
      <c r="D70" s="184"/>
      <c r="E70" s="184"/>
      <c r="F70" s="200" t="s">
        <v>298</v>
      </c>
      <c r="G70" s="201"/>
      <c r="H70" s="13" t="s">
        <v>28</v>
      </c>
      <c r="I70" s="13" t="s">
        <v>7</v>
      </c>
      <c r="J70" s="13" t="s">
        <v>8</v>
      </c>
      <c r="K70" s="13" t="s">
        <v>9</v>
      </c>
      <c r="L70" s="13" t="s">
        <v>10</v>
      </c>
      <c r="M70" s="13" t="s">
        <v>11</v>
      </c>
      <c r="N70" s="13" t="s">
        <v>12</v>
      </c>
      <c r="O70" s="13" t="s">
        <v>13</v>
      </c>
      <c r="P70" s="13" t="s">
        <v>14</v>
      </c>
      <c r="Q70" s="13" t="s">
        <v>15</v>
      </c>
      <c r="R70" s="13" t="s">
        <v>16</v>
      </c>
      <c r="S70" s="13" t="s">
        <v>17</v>
      </c>
      <c r="T70" s="14"/>
      <c r="U70" s="197"/>
      <c r="V70" s="199"/>
      <c r="W70" s="15"/>
    </row>
    <row r="71" spans="1:34" ht="29.25" customHeight="1">
      <c r="A71" s="172" t="s">
        <v>1</v>
      </c>
      <c r="B71" s="172"/>
      <c r="C71" s="34"/>
      <c r="D71" s="35"/>
      <c r="E71" s="35"/>
      <c r="F71" s="189" t="s">
        <v>311</v>
      </c>
      <c r="G71" s="190"/>
      <c r="H71" s="18"/>
      <c r="I71" s="19"/>
      <c r="J71" s="19"/>
      <c r="K71" s="19"/>
      <c r="L71" s="19"/>
      <c r="M71" s="19"/>
      <c r="N71" s="19"/>
      <c r="O71" s="19"/>
      <c r="P71" s="19"/>
      <c r="Q71" s="19"/>
      <c r="R71" s="19"/>
      <c r="S71" s="19"/>
      <c r="T71" s="20"/>
      <c r="U71" s="41">
        <f>SUM(H71:S71)</f>
        <v>0</v>
      </c>
      <c r="V71" s="191" t="str">
        <f>IF(K63="",C$334,IF(OR(U71=0,U72=0,T72=0),C$335,IF(K63="PORCENTAJE",FIXED(U71/U72*100,2) &amp; "%",IF(K63="PROMEDIO",U71/U72,IF(K63="VARIACIÓN PORCENTUAL",FIXED(((U71/U72)-1)*100,2) &amp; "%")))))</f>
        <v>Favor de indicar el tipo de fórmula</v>
      </c>
      <c r="AD71" s="10"/>
      <c r="AG71" s="10"/>
      <c r="AH71" s="10"/>
    </row>
    <row r="72" spans="1:34" ht="39" customHeight="1">
      <c r="A72" s="172" t="s">
        <v>2</v>
      </c>
      <c r="B72" s="172"/>
      <c r="C72" s="36"/>
      <c r="D72" s="37"/>
      <c r="E72" s="37"/>
      <c r="F72" s="193" t="s">
        <v>312</v>
      </c>
      <c r="G72" s="193"/>
      <c r="H72" s="18"/>
      <c r="I72" s="19"/>
      <c r="J72" s="19"/>
      <c r="K72" s="19"/>
      <c r="L72" s="19"/>
      <c r="M72" s="19"/>
      <c r="N72" s="19"/>
      <c r="O72" s="19"/>
      <c r="P72" s="19"/>
      <c r="Q72" s="19"/>
      <c r="R72" s="19"/>
      <c r="S72" s="19"/>
      <c r="T72" s="16">
        <f>SUM(H72:S72)</f>
        <v>0</v>
      </c>
      <c r="U72" s="42"/>
      <c r="V72" s="192"/>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4" t="s">
        <v>338</v>
      </c>
      <c r="B75" s="195"/>
      <c r="C75" s="195"/>
      <c r="D75" s="195"/>
      <c r="E75" s="195"/>
      <c r="F75" s="195"/>
      <c r="G75" s="195"/>
      <c r="H75" s="195"/>
      <c r="I75" s="195"/>
      <c r="J75" s="195"/>
      <c r="K75" s="195"/>
      <c r="L75" s="195"/>
      <c r="M75" s="195"/>
      <c r="N75" s="195"/>
      <c r="O75" s="195"/>
      <c r="P75" s="195"/>
      <c r="Q75" s="195"/>
      <c r="R75" s="195"/>
      <c r="S75" s="195"/>
      <c r="T75" s="195"/>
      <c r="U75" s="195"/>
      <c r="V75" s="195"/>
    </row>
    <row r="76" spans="1:34" ht="4.5" customHeight="1">
      <c r="C76" s="9"/>
      <c r="D76" s="9"/>
      <c r="E76" s="9"/>
      <c r="F76" s="9"/>
      <c r="G76" s="9"/>
      <c r="H76" s="9"/>
    </row>
    <row r="77" spans="1:34" ht="19.5" customHeight="1">
      <c r="A77" s="183" t="s">
        <v>29</v>
      </c>
      <c r="B77" s="184" t="s">
        <v>30</v>
      </c>
      <c r="C77" s="184"/>
      <c r="D77" s="184"/>
      <c r="E77" s="184" t="s">
        <v>3</v>
      </c>
      <c r="F77" s="185" t="s">
        <v>26</v>
      </c>
      <c r="G77" s="186"/>
      <c r="H77" s="186"/>
      <c r="I77" s="186"/>
      <c r="J77" s="186"/>
      <c r="K77" s="186"/>
      <c r="L77" s="186"/>
      <c r="M77" s="186"/>
      <c r="N77" s="186"/>
      <c r="O77" s="186"/>
      <c r="P77" s="186"/>
      <c r="Q77" s="186"/>
      <c r="R77" s="186"/>
      <c r="S77" s="187"/>
      <c r="T77" s="46"/>
      <c r="U77" s="184" t="s">
        <v>27</v>
      </c>
      <c r="V77" s="184" t="s">
        <v>301</v>
      </c>
    </row>
    <row r="78" spans="1:34" ht="25.5" customHeight="1">
      <c r="A78" s="183"/>
      <c r="B78" s="184"/>
      <c r="C78" s="184"/>
      <c r="D78" s="184"/>
      <c r="E78" s="184"/>
      <c r="F78" s="188" t="s">
        <v>299</v>
      </c>
      <c r="G78" s="188"/>
      <c r="H78" s="13" t="s">
        <v>28</v>
      </c>
      <c r="I78" s="13" t="s">
        <v>7</v>
      </c>
      <c r="J78" s="13" t="s">
        <v>8</v>
      </c>
      <c r="K78" s="13" t="s">
        <v>9</v>
      </c>
      <c r="L78" s="13" t="s">
        <v>10</v>
      </c>
      <c r="M78" s="13" t="s">
        <v>11</v>
      </c>
      <c r="N78" s="13" t="s">
        <v>12</v>
      </c>
      <c r="O78" s="13" t="s">
        <v>13</v>
      </c>
      <c r="P78" s="13" t="s">
        <v>14</v>
      </c>
      <c r="Q78" s="13" t="s">
        <v>15</v>
      </c>
      <c r="R78" s="13" t="s">
        <v>16</v>
      </c>
      <c r="S78" s="13" t="s">
        <v>17</v>
      </c>
      <c r="T78" s="13"/>
      <c r="U78" s="184"/>
      <c r="V78" s="184"/>
    </row>
    <row r="79" spans="1:34" ht="26.25" customHeight="1">
      <c r="A79" s="182" t="s">
        <v>31</v>
      </c>
      <c r="B79" s="166">
        <v>1</v>
      </c>
      <c r="C79" s="167"/>
      <c r="D79" s="168"/>
      <c r="E79" s="171"/>
      <c r="F79" s="172" t="s">
        <v>300</v>
      </c>
      <c r="G79" s="172"/>
      <c r="H79" s="21"/>
      <c r="I79" s="21"/>
      <c r="J79" s="21"/>
      <c r="K79" s="21"/>
      <c r="L79" s="21"/>
      <c r="M79" s="21"/>
      <c r="N79" s="21"/>
      <c r="O79" s="21"/>
      <c r="P79" s="21"/>
      <c r="Q79" s="21"/>
      <c r="R79" s="21"/>
      <c r="S79" s="21"/>
      <c r="T79" s="48"/>
      <c r="U79" s="43">
        <f t="shared" ref="U79:U88" si="0">SUM(H79:S79)</f>
        <v>0</v>
      </c>
      <c r="V79" s="173" t="str">
        <f>IF(U79=0,"-",U80/U79)</f>
        <v>-</v>
      </c>
    </row>
    <row r="80" spans="1:34" ht="27.75" customHeight="1">
      <c r="A80" s="182"/>
      <c r="B80" s="166"/>
      <c r="C80" s="169"/>
      <c r="D80" s="170"/>
      <c r="E80" s="171"/>
      <c r="F80" s="174" t="s">
        <v>298</v>
      </c>
      <c r="G80" s="174"/>
      <c r="H80" s="22"/>
      <c r="I80" s="22"/>
      <c r="J80" s="22"/>
      <c r="K80" s="22"/>
      <c r="L80" s="22"/>
      <c r="M80" s="22"/>
      <c r="N80" s="22"/>
      <c r="O80" s="22"/>
      <c r="P80" s="22"/>
      <c r="Q80" s="22"/>
      <c r="R80" s="22"/>
      <c r="S80" s="22"/>
      <c r="T80" s="23"/>
      <c r="U80" s="44">
        <f t="shared" si="0"/>
        <v>0</v>
      </c>
      <c r="V80" s="173"/>
    </row>
    <row r="81" spans="1:22" ht="26.25" customHeight="1">
      <c r="A81" s="182"/>
      <c r="B81" s="166">
        <v>2</v>
      </c>
      <c r="C81" s="167"/>
      <c r="D81" s="168"/>
      <c r="E81" s="171"/>
      <c r="F81" s="172" t="s">
        <v>300</v>
      </c>
      <c r="G81" s="172"/>
      <c r="H81" s="21"/>
      <c r="I81" s="21"/>
      <c r="J81" s="21"/>
      <c r="K81" s="21"/>
      <c r="L81" s="21"/>
      <c r="M81" s="21"/>
      <c r="N81" s="21"/>
      <c r="O81" s="21"/>
      <c r="P81" s="21"/>
      <c r="Q81" s="21"/>
      <c r="R81" s="21"/>
      <c r="S81" s="21"/>
      <c r="T81" s="48"/>
      <c r="U81" s="43">
        <f t="shared" si="0"/>
        <v>0</v>
      </c>
      <c r="V81" s="173" t="str">
        <f>IF(U81=0,"-",U82/U81)</f>
        <v>-</v>
      </c>
    </row>
    <row r="82" spans="1:22" ht="26.25" customHeight="1">
      <c r="A82" s="182"/>
      <c r="B82" s="166"/>
      <c r="C82" s="169"/>
      <c r="D82" s="170"/>
      <c r="E82" s="171"/>
      <c r="F82" s="174" t="s">
        <v>298</v>
      </c>
      <c r="G82" s="174"/>
      <c r="H82" s="22"/>
      <c r="I82" s="22"/>
      <c r="J82" s="22"/>
      <c r="K82" s="22"/>
      <c r="L82" s="22"/>
      <c r="M82" s="22"/>
      <c r="N82" s="22"/>
      <c r="O82" s="22"/>
      <c r="P82" s="22"/>
      <c r="Q82" s="22"/>
      <c r="R82" s="22"/>
      <c r="S82" s="22"/>
      <c r="T82" s="23"/>
      <c r="U82" s="44">
        <f t="shared" si="0"/>
        <v>0</v>
      </c>
      <c r="V82" s="173"/>
    </row>
    <row r="83" spans="1:22" ht="26.25" customHeight="1">
      <c r="A83" s="182"/>
      <c r="B83" s="166">
        <v>3</v>
      </c>
      <c r="C83" s="167"/>
      <c r="D83" s="168"/>
      <c r="E83" s="171"/>
      <c r="F83" s="172" t="s">
        <v>300</v>
      </c>
      <c r="G83" s="172"/>
      <c r="H83" s="21"/>
      <c r="I83" s="21"/>
      <c r="J83" s="21"/>
      <c r="K83" s="21"/>
      <c r="L83" s="21"/>
      <c r="M83" s="21"/>
      <c r="N83" s="21"/>
      <c r="O83" s="21"/>
      <c r="P83" s="21"/>
      <c r="Q83" s="21"/>
      <c r="R83" s="21"/>
      <c r="S83" s="21"/>
      <c r="T83" s="48"/>
      <c r="U83" s="43">
        <f t="shared" si="0"/>
        <v>0</v>
      </c>
      <c r="V83" s="173" t="str">
        <f>IF(U83=0,"-",U84/U83)</f>
        <v>-</v>
      </c>
    </row>
    <row r="84" spans="1:22" ht="26.25" customHeight="1">
      <c r="A84" s="182"/>
      <c r="B84" s="166"/>
      <c r="C84" s="169"/>
      <c r="D84" s="170"/>
      <c r="E84" s="171"/>
      <c r="F84" s="174" t="s">
        <v>298</v>
      </c>
      <c r="G84" s="174"/>
      <c r="H84" s="22"/>
      <c r="I84" s="22"/>
      <c r="J84" s="22"/>
      <c r="K84" s="22"/>
      <c r="L84" s="22"/>
      <c r="M84" s="22"/>
      <c r="N84" s="22"/>
      <c r="O84" s="22"/>
      <c r="P84" s="22"/>
      <c r="Q84" s="22"/>
      <c r="R84" s="22"/>
      <c r="S84" s="22"/>
      <c r="T84" s="23"/>
      <c r="U84" s="44">
        <f t="shared" si="0"/>
        <v>0</v>
      </c>
      <c r="V84" s="173"/>
    </row>
    <row r="85" spans="1:22" ht="26.25" customHeight="1">
      <c r="A85" s="182"/>
      <c r="B85" s="166">
        <v>4</v>
      </c>
      <c r="C85" s="167"/>
      <c r="D85" s="168"/>
      <c r="E85" s="171"/>
      <c r="F85" s="172" t="s">
        <v>300</v>
      </c>
      <c r="G85" s="172"/>
      <c r="H85" s="21"/>
      <c r="I85" s="21"/>
      <c r="J85" s="21"/>
      <c r="K85" s="21"/>
      <c r="L85" s="21"/>
      <c r="M85" s="21"/>
      <c r="N85" s="21"/>
      <c r="O85" s="21"/>
      <c r="P85" s="21"/>
      <c r="Q85" s="21"/>
      <c r="R85" s="21"/>
      <c r="S85" s="21"/>
      <c r="T85" s="48"/>
      <c r="U85" s="43">
        <f t="shared" si="0"/>
        <v>0</v>
      </c>
      <c r="V85" s="173" t="str">
        <f>IF(U85=0,"-",U86/U85)</f>
        <v>-</v>
      </c>
    </row>
    <row r="86" spans="1:22" ht="26.25" customHeight="1">
      <c r="A86" s="182"/>
      <c r="B86" s="166"/>
      <c r="C86" s="169"/>
      <c r="D86" s="170"/>
      <c r="E86" s="171"/>
      <c r="F86" s="174" t="s">
        <v>298</v>
      </c>
      <c r="G86" s="174"/>
      <c r="H86" s="22"/>
      <c r="I86" s="22"/>
      <c r="J86" s="22"/>
      <c r="K86" s="22"/>
      <c r="L86" s="22"/>
      <c r="M86" s="22"/>
      <c r="N86" s="22"/>
      <c r="O86" s="22"/>
      <c r="P86" s="22"/>
      <c r="Q86" s="22"/>
      <c r="R86" s="22"/>
      <c r="S86" s="22"/>
      <c r="T86" s="23"/>
      <c r="U86" s="44">
        <f t="shared" si="0"/>
        <v>0</v>
      </c>
      <c r="V86" s="173"/>
    </row>
    <row r="87" spans="1:22" ht="26.25" customHeight="1">
      <c r="A87" s="182"/>
      <c r="B87" s="166">
        <v>5</v>
      </c>
      <c r="C87" s="167"/>
      <c r="D87" s="168"/>
      <c r="E87" s="171"/>
      <c r="F87" s="172" t="s">
        <v>300</v>
      </c>
      <c r="G87" s="172"/>
      <c r="H87" s="21"/>
      <c r="I87" s="21"/>
      <c r="J87" s="21"/>
      <c r="K87" s="21"/>
      <c r="L87" s="21"/>
      <c r="M87" s="21"/>
      <c r="N87" s="21"/>
      <c r="O87" s="21"/>
      <c r="P87" s="21"/>
      <c r="Q87" s="21"/>
      <c r="R87" s="21"/>
      <c r="S87" s="21"/>
      <c r="T87" s="48"/>
      <c r="U87" s="43">
        <f t="shared" si="0"/>
        <v>0</v>
      </c>
      <c r="V87" s="173" t="str">
        <f>IF(U87=0,"-",U88/U87)</f>
        <v>-</v>
      </c>
    </row>
    <row r="88" spans="1:22" ht="26.25" customHeight="1">
      <c r="A88" s="182"/>
      <c r="B88" s="166"/>
      <c r="C88" s="169"/>
      <c r="D88" s="170"/>
      <c r="E88" s="171"/>
      <c r="F88" s="174" t="s">
        <v>298</v>
      </c>
      <c r="G88" s="174"/>
      <c r="H88" s="22"/>
      <c r="I88" s="22"/>
      <c r="J88" s="22"/>
      <c r="K88" s="22"/>
      <c r="L88" s="22"/>
      <c r="M88" s="22"/>
      <c r="N88" s="22"/>
      <c r="O88" s="22"/>
      <c r="P88" s="22"/>
      <c r="Q88" s="22"/>
      <c r="R88" s="22"/>
      <c r="S88" s="22"/>
      <c r="T88" s="23"/>
      <c r="U88" s="44">
        <f t="shared" si="0"/>
        <v>0</v>
      </c>
      <c r="V88" s="173"/>
    </row>
    <row r="90" spans="1:22" ht="36.75" customHeight="1">
      <c r="A90" s="175"/>
      <c r="B90" s="175"/>
      <c r="C90" s="175"/>
      <c r="D90" s="175"/>
      <c r="F90" s="175"/>
      <c r="G90" s="175"/>
      <c r="H90" s="175"/>
      <c r="I90" s="175"/>
      <c r="J90" s="175"/>
      <c r="K90" s="175"/>
      <c r="L90" s="175"/>
      <c r="M90" s="175"/>
      <c r="N90" s="175"/>
      <c r="P90" s="175"/>
      <c r="Q90" s="175"/>
      <c r="R90" s="175"/>
      <c r="S90" s="175"/>
      <c r="T90" s="175"/>
      <c r="U90" s="175"/>
      <c r="V90" s="175"/>
    </row>
    <row r="91" spans="1:22" ht="15" customHeight="1">
      <c r="A91" s="176" t="s">
        <v>334</v>
      </c>
      <c r="B91" s="176"/>
      <c r="C91" s="176"/>
      <c r="D91" s="176"/>
      <c r="E91" s="38"/>
      <c r="F91" s="176" t="s">
        <v>334</v>
      </c>
      <c r="G91" s="176"/>
      <c r="H91" s="176"/>
      <c r="I91" s="176"/>
      <c r="J91" s="176"/>
      <c r="K91" s="176"/>
      <c r="L91" s="176"/>
      <c r="M91" s="176"/>
      <c r="N91" s="176"/>
      <c r="O91" s="38"/>
      <c r="P91" s="176" t="s">
        <v>334</v>
      </c>
      <c r="Q91" s="176"/>
      <c r="R91" s="176"/>
      <c r="S91" s="176"/>
      <c r="T91" s="176"/>
      <c r="U91" s="176"/>
      <c r="V91" s="176"/>
    </row>
    <row r="92" spans="1:22" hidden="1"/>
    <row r="93" spans="1:22" ht="18" hidden="1">
      <c r="B93" s="177" t="s">
        <v>302</v>
      </c>
      <c r="C93" s="177"/>
      <c r="D93" s="177"/>
      <c r="E93" s="177"/>
      <c r="F93" s="177"/>
      <c r="G93" s="177"/>
      <c r="H93" s="177"/>
      <c r="I93" s="177"/>
      <c r="J93" s="177"/>
      <c r="K93" s="177"/>
      <c r="L93" s="177"/>
      <c r="M93" s="177"/>
      <c r="N93" s="177"/>
      <c r="O93" s="177"/>
      <c r="P93" s="177"/>
      <c r="Q93" s="177"/>
      <c r="R93" s="177"/>
      <c r="S93" s="177"/>
      <c r="T93" s="24"/>
    </row>
    <row r="94" spans="1:22" ht="4.5" hidden="1" customHeight="1"/>
    <row r="95" spans="1:22" ht="36.75" hidden="1" customHeight="1">
      <c r="B95" s="25" t="s">
        <v>303</v>
      </c>
      <c r="C95" s="178" t="s">
        <v>29</v>
      </c>
      <c r="D95" s="178"/>
      <c r="E95" s="179" t="s">
        <v>313</v>
      </c>
      <c r="F95" s="179"/>
      <c r="G95" s="179"/>
      <c r="H95" s="179"/>
      <c r="I95" s="179"/>
      <c r="J95" s="179"/>
      <c r="K95" s="26" t="s">
        <v>303</v>
      </c>
      <c r="L95" s="180" t="s">
        <v>314</v>
      </c>
      <c r="M95" s="180"/>
      <c r="N95" s="180"/>
      <c r="O95" s="180"/>
      <c r="P95" s="180"/>
      <c r="Q95" s="180"/>
      <c r="R95" s="180"/>
      <c r="S95" s="181"/>
      <c r="T95" s="27"/>
    </row>
    <row r="96" spans="1:22" ht="27" hidden="1" customHeight="1">
      <c r="B96" s="157">
        <v>1</v>
      </c>
      <c r="C96" s="160" t="str">
        <f>IF(D59="","-",D59)</f>
        <v>-</v>
      </c>
      <c r="D96" s="160"/>
      <c r="E96" s="161" t="e">
        <f>IF(LEN(#REF!)&gt;17,"-",#REF!)</f>
        <v>#REF!</v>
      </c>
      <c r="F96" s="162"/>
      <c r="G96" s="162"/>
      <c r="H96" s="162"/>
      <c r="I96" s="162"/>
      <c r="J96" s="162"/>
      <c r="K96" s="28">
        <v>1</v>
      </c>
      <c r="L96" s="163" t="str">
        <f>$V$79</f>
        <v>-</v>
      </c>
      <c r="M96" s="164"/>
      <c r="N96" s="164"/>
      <c r="O96" s="164"/>
      <c r="P96" s="164"/>
      <c r="Q96" s="164"/>
      <c r="R96" s="164"/>
      <c r="S96" s="165"/>
      <c r="T96" s="29"/>
    </row>
    <row r="97" spans="2:20" ht="27" hidden="1" customHeight="1">
      <c r="B97" s="158"/>
      <c r="C97" s="160"/>
      <c r="D97" s="160"/>
      <c r="E97" s="162"/>
      <c r="F97" s="162"/>
      <c r="G97" s="162"/>
      <c r="H97" s="162"/>
      <c r="I97" s="162"/>
      <c r="J97" s="162"/>
      <c r="K97" s="28">
        <v>2</v>
      </c>
      <c r="L97" s="163" t="str">
        <f>$V$81</f>
        <v>-</v>
      </c>
      <c r="M97" s="164"/>
      <c r="N97" s="164"/>
      <c r="O97" s="164"/>
      <c r="P97" s="164"/>
      <c r="Q97" s="164"/>
      <c r="R97" s="164"/>
      <c r="S97" s="165"/>
      <c r="T97" s="29"/>
    </row>
    <row r="98" spans="2:20" ht="27" hidden="1" customHeight="1">
      <c r="B98" s="158"/>
      <c r="C98" s="160"/>
      <c r="D98" s="160"/>
      <c r="E98" s="162"/>
      <c r="F98" s="162"/>
      <c r="G98" s="162"/>
      <c r="H98" s="162"/>
      <c r="I98" s="162"/>
      <c r="J98" s="162"/>
      <c r="K98" s="28">
        <v>3</v>
      </c>
      <c r="L98" s="163" t="str">
        <f>$V$83</f>
        <v>-</v>
      </c>
      <c r="M98" s="164"/>
      <c r="N98" s="164"/>
      <c r="O98" s="164"/>
      <c r="P98" s="164"/>
      <c r="Q98" s="164"/>
      <c r="R98" s="164"/>
      <c r="S98" s="165"/>
      <c r="T98" s="29"/>
    </row>
    <row r="99" spans="2:20" ht="27" hidden="1" customHeight="1">
      <c r="B99" s="158"/>
      <c r="C99" s="160"/>
      <c r="D99" s="160"/>
      <c r="E99" s="162"/>
      <c r="F99" s="162"/>
      <c r="G99" s="162"/>
      <c r="H99" s="162"/>
      <c r="I99" s="162"/>
      <c r="J99" s="162"/>
      <c r="K99" s="28">
        <v>4</v>
      </c>
      <c r="L99" s="163" t="str">
        <f>$V$85</f>
        <v>-</v>
      </c>
      <c r="M99" s="164"/>
      <c r="N99" s="164"/>
      <c r="O99" s="164"/>
      <c r="P99" s="164"/>
      <c r="Q99" s="164"/>
      <c r="R99" s="164"/>
      <c r="S99" s="165"/>
      <c r="T99" s="29"/>
    </row>
    <row r="100" spans="2:20" ht="27" hidden="1" customHeight="1">
      <c r="B100" s="159"/>
      <c r="C100" s="160"/>
      <c r="D100" s="160"/>
      <c r="E100" s="162"/>
      <c r="F100" s="162"/>
      <c r="G100" s="162"/>
      <c r="H100" s="162"/>
      <c r="I100" s="162"/>
      <c r="J100" s="162"/>
      <c r="K100" s="28">
        <v>5</v>
      </c>
      <c r="L100" s="163" t="str">
        <f>$V$87</f>
        <v>-</v>
      </c>
      <c r="M100" s="164"/>
      <c r="N100" s="164"/>
      <c r="O100" s="164"/>
      <c r="P100" s="164"/>
      <c r="Q100" s="164"/>
      <c r="R100" s="164"/>
      <c r="S100" s="165"/>
      <c r="T100" s="29"/>
    </row>
    <row r="101" spans="2:20" ht="27" hidden="1" customHeight="1">
      <c r="B101" s="157">
        <v>2</v>
      </c>
      <c r="C101" s="160" t="e">
        <f>IF(#REF!="","-",#REF!)</f>
        <v>#REF!</v>
      </c>
      <c r="D101" s="160"/>
      <c r="E101" s="161" t="e">
        <f>IF(LEN(#REF!)&gt;17,"-",#REF!)</f>
        <v>#REF!</v>
      </c>
      <c r="F101" s="162"/>
      <c r="G101" s="162"/>
      <c r="H101" s="162"/>
      <c r="I101" s="162"/>
      <c r="J101" s="162"/>
      <c r="K101" s="28">
        <v>1</v>
      </c>
      <c r="L101" s="163" t="e">
        <f>#REF!</f>
        <v>#REF!</v>
      </c>
      <c r="M101" s="164"/>
      <c r="N101" s="164"/>
      <c r="O101" s="164"/>
      <c r="P101" s="164"/>
      <c r="Q101" s="164"/>
      <c r="R101" s="164"/>
      <c r="S101" s="165"/>
      <c r="T101" s="29"/>
    </row>
    <row r="102" spans="2:20" ht="27" hidden="1" customHeight="1">
      <c r="B102" s="158"/>
      <c r="C102" s="160"/>
      <c r="D102" s="160"/>
      <c r="E102" s="162"/>
      <c r="F102" s="162"/>
      <c r="G102" s="162"/>
      <c r="H102" s="162"/>
      <c r="I102" s="162"/>
      <c r="J102" s="162"/>
      <c r="K102" s="28">
        <v>2</v>
      </c>
      <c r="L102" s="163" t="e">
        <f>#REF!</f>
        <v>#REF!</v>
      </c>
      <c r="M102" s="164"/>
      <c r="N102" s="164"/>
      <c r="O102" s="164"/>
      <c r="P102" s="164"/>
      <c r="Q102" s="164"/>
      <c r="R102" s="164"/>
      <c r="S102" s="165"/>
      <c r="T102" s="29"/>
    </row>
    <row r="103" spans="2:20" ht="27" hidden="1" customHeight="1">
      <c r="B103" s="158"/>
      <c r="C103" s="160"/>
      <c r="D103" s="160"/>
      <c r="E103" s="162"/>
      <c r="F103" s="162"/>
      <c r="G103" s="162"/>
      <c r="H103" s="162"/>
      <c r="I103" s="162"/>
      <c r="J103" s="162"/>
      <c r="K103" s="28">
        <v>3</v>
      </c>
      <c r="L103" s="163" t="e">
        <f>#REF!</f>
        <v>#REF!</v>
      </c>
      <c r="M103" s="164"/>
      <c r="N103" s="164"/>
      <c r="O103" s="164"/>
      <c r="P103" s="164"/>
      <c r="Q103" s="164"/>
      <c r="R103" s="164"/>
      <c r="S103" s="165"/>
      <c r="T103" s="29"/>
    </row>
    <row r="104" spans="2:20" ht="27" hidden="1" customHeight="1">
      <c r="B104" s="158"/>
      <c r="C104" s="160"/>
      <c r="D104" s="160"/>
      <c r="E104" s="162"/>
      <c r="F104" s="162"/>
      <c r="G104" s="162"/>
      <c r="H104" s="162"/>
      <c r="I104" s="162"/>
      <c r="J104" s="162"/>
      <c r="K104" s="28">
        <v>4</v>
      </c>
      <c r="L104" s="163" t="e">
        <f>#REF!</f>
        <v>#REF!</v>
      </c>
      <c r="M104" s="164"/>
      <c r="N104" s="164"/>
      <c r="O104" s="164"/>
      <c r="P104" s="164"/>
      <c r="Q104" s="164"/>
      <c r="R104" s="164"/>
      <c r="S104" s="165"/>
      <c r="T104" s="29"/>
    </row>
    <row r="105" spans="2:20" ht="27" hidden="1" customHeight="1">
      <c r="B105" s="159"/>
      <c r="C105" s="160"/>
      <c r="D105" s="160"/>
      <c r="E105" s="162"/>
      <c r="F105" s="162"/>
      <c r="G105" s="162"/>
      <c r="H105" s="162"/>
      <c r="I105" s="162"/>
      <c r="J105" s="162"/>
      <c r="K105" s="28">
        <v>5</v>
      </c>
      <c r="L105" s="163" t="e">
        <f>#REF!</f>
        <v>#REF!</v>
      </c>
      <c r="M105" s="164"/>
      <c r="N105" s="164"/>
      <c r="O105" s="164"/>
      <c r="P105" s="164"/>
      <c r="Q105" s="164"/>
      <c r="R105" s="164"/>
      <c r="S105" s="165"/>
      <c r="T105" s="29"/>
    </row>
    <row r="106" spans="2:20" ht="27" hidden="1" customHeight="1">
      <c r="B106" s="157">
        <v>3</v>
      </c>
      <c r="C106" s="160" t="e">
        <f>IF(#REF!="","-",#REF!)</f>
        <v>#REF!</v>
      </c>
      <c r="D106" s="160"/>
      <c r="E106" s="161" t="e">
        <f>IF(LEN(#REF!)&gt;17,"-",#REF!)</f>
        <v>#REF!</v>
      </c>
      <c r="F106" s="162"/>
      <c r="G106" s="162"/>
      <c r="H106" s="162"/>
      <c r="I106" s="162"/>
      <c r="J106" s="162"/>
      <c r="K106" s="28">
        <v>1</v>
      </c>
      <c r="L106" s="163" t="e">
        <f>#REF!</f>
        <v>#REF!</v>
      </c>
      <c r="M106" s="164"/>
      <c r="N106" s="164"/>
      <c r="O106" s="164"/>
      <c r="P106" s="164"/>
      <c r="Q106" s="164"/>
      <c r="R106" s="164"/>
      <c r="S106" s="165"/>
      <c r="T106" s="29"/>
    </row>
    <row r="107" spans="2:20" ht="27" hidden="1" customHeight="1">
      <c r="B107" s="158"/>
      <c r="C107" s="160"/>
      <c r="D107" s="160"/>
      <c r="E107" s="162"/>
      <c r="F107" s="162"/>
      <c r="G107" s="162"/>
      <c r="H107" s="162"/>
      <c r="I107" s="162"/>
      <c r="J107" s="162"/>
      <c r="K107" s="28">
        <v>2</v>
      </c>
      <c r="L107" s="163" t="e">
        <f>#REF!</f>
        <v>#REF!</v>
      </c>
      <c r="M107" s="164"/>
      <c r="N107" s="164"/>
      <c r="O107" s="164"/>
      <c r="P107" s="164"/>
      <c r="Q107" s="164"/>
      <c r="R107" s="164"/>
      <c r="S107" s="165"/>
      <c r="T107" s="29"/>
    </row>
    <row r="108" spans="2:20" ht="27" hidden="1" customHeight="1">
      <c r="B108" s="158"/>
      <c r="C108" s="160"/>
      <c r="D108" s="160"/>
      <c r="E108" s="162"/>
      <c r="F108" s="162"/>
      <c r="G108" s="162"/>
      <c r="H108" s="162"/>
      <c r="I108" s="162"/>
      <c r="J108" s="162"/>
      <c r="K108" s="28">
        <v>3</v>
      </c>
      <c r="L108" s="163" t="e">
        <f>#REF!</f>
        <v>#REF!</v>
      </c>
      <c r="M108" s="164"/>
      <c r="N108" s="164"/>
      <c r="O108" s="164"/>
      <c r="P108" s="164"/>
      <c r="Q108" s="164"/>
      <c r="R108" s="164"/>
      <c r="S108" s="165"/>
      <c r="T108" s="29"/>
    </row>
    <row r="109" spans="2:20" ht="27" hidden="1" customHeight="1">
      <c r="B109" s="158"/>
      <c r="C109" s="160"/>
      <c r="D109" s="160"/>
      <c r="E109" s="162"/>
      <c r="F109" s="162"/>
      <c r="G109" s="162"/>
      <c r="H109" s="162"/>
      <c r="I109" s="162"/>
      <c r="J109" s="162"/>
      <c r="K109" s="28">
        <v>4</v>
      </c>
      <c r="L109" s="163" t="e">
        <f>#REF!</f>
        <v>#REF!</v>
      </c>
      <c r="M109" s="164"/>
      <c r="N109" s="164"/>
      <c r="O109" s="164"/>
      <c r="P109" s="164"/>
      <c r="Q109" s="164"/>
      <c r="R109" s="164"/>
      <c r="S109" s="165"/>
      <c r="T109" s="29"/>
    </row>
    <row r="110" spans="2:20" ht="27" hidden="1" customHeight="1">
      <c r="B110" s="159"/>
      <c r="C110" s="160"/>
      <c r="D110" s="160"/>
      <c r="E110" s="162"/>
      <c r="F110" s="162"/>
      <c r="G110" s="162"/>
      <c r="H110" s="162"/>
      <c r="I110" s="162"/>
      <c r="J110" s="162"/>
      <c r="K110" s="28">
        <v>5</v>
      </c>
      <c r="L110" s="163" t="e">
        <f>#REF!</f>
        <v>#REF!</v>
      </c>
      <c r="M110" s="164"/>
      <c r="N110" s="164"/>
      <c r="O110" s="164"/>
      <c r="P110" s="164"/>
      <c r="Q110" s="164"/>
      <c r="R110" s="164"/>
      <c r="S110" s="165"/>
      <c r="T110" s="29"/>
    </row>
    <row r="111" spans="2:20" ht="27" hidden="1" customHeight="1">
      <c r="B111" s="157">
        <v>4</v>
      </c>
      <c r="C111" s="160" t="e">
        <f>IF(#REF!="","-",#REF!)</f>
        <v>#REF!</v>
      </c>
      <c r="D111" s="160"/>
      <c r="E111" s="161" t="e">
        <f>IF(LEN(#REF!)&gt;17,"-",#REF!)</f>
        <v>#REF!</v>
      </c>
      <c r="F111" s="162"/>
      <c r="G111" s="162"/>
      <c r="H111" s="162"/>
      <c r="I111" s="162"/>
      <c r="J111" s="162"/>
      <c r="K111" s="28">
        <v>1</v>
      </c>
      <c r="L111" s="163" t="e">
        <f>#REF!</f>
        <v>#REF!</v>
      </c>
      <c r="M111" s="164"/>
      <c r="N111" s="164"/>
      <c r="O111" s="164"/>
      <c r="P111" s="164"/>
      <c r="Q111" s="164"/>
      <c r="R111" s="164"/>
      <c r="S111" s="165"/>
      <c r="T111" s="29"/>
    </row>
    <row r="112" spans="2:20" ht="27" hidden="1" customHeight="1">
      <c r="B112" s="158"/>
      <c r="C112" s="160"/>
      <c r="D112" s="160"/>
      <c r="E112" s="162"/>
      <c r="F112" s="162"/>
      <c r="G112" s="162"/>
      <c r="H112" s="162"/>
      <c r="I112" s="162"/>
      <c r="J112" s="162"/>
      <c r="K112" s="28">
        <v>2</v>
      </c>
      <c r="L112" s="163" t="e">
        <f>#REF!</f>
        <v>#REF!</v>
      </c>
      <c r="M112" s="164"/>
      <c r="N112" s="164"/>
      <c r="O112" s="164"/>
      <c r="P112" s="164"/>
      <c r="Q112" s="164"/>
      <c r="R112" s="164"/>
      <c r="S112" s="165"/>
      <c r="T112" s="29"/>
    </row>
    <row r="113" spans="2:20" ht="27" hidden="1" customHeight="1">
      <c r="B113" s="158"/>
      <c r="C113" s="160"/>
      <c r="D113" s="160"/>
      <c r="E113" s="162"/>
      <c r="F113" s="162"/>
      <c r="G113" s="162"/>
      <c r="H113" s="162"/>
      <c r="I113" s="162"/>
      <c r="J113" s="162"/>
      <c r="K113" s="28">
        <v>3</v>
      </c>
      <c r="L113" s="163" t="e">
        <f>#REF!</f>
        <v>#REF!</v>
      </c>
      <c r="M113" s="164"/>
      <c r="N113" s="164"/>
      <c r="O113" s="164"/>
      <c r="P113" s="164"/>
      <c r="Q113" s="164"/>
      <c r="R113" s="164"/>
      <c r="S113" s="165"/>
      <c r="T113" s="29"/>
    </row>
    <row r="114" spans="2:20" ht="27" hidden="1" customHeight="1">
      <c r="B114" s="158"/>
      <c r="C114" s="160"/>
      <c r="D114" s="160"/>
      <c r="E114" s="162"/>
      <c r="F114" s="162"/>
      <c r="G114" s="162"/>
      <c r="H114" s="162"/>
      <c r="I114" s="162"/>
      <c r="J114" s="162"/>
      <c r="K114" s="28">
        <v>4</v>
      </c>
      <c r="L114" s="163" t="e">
        <f>#REF!</f>
        <v>#REF!</v>
      </c>
      <c r="M114" s="164"/>
      <c r="N114" s="164"/>
      <c r="O114" s="164"/>
      <c r="P114" s="164"/>
      <c r="Q114" s="164"/>
      <c r="R114" s="164"/>
      <c r="S114" s="165"/>
      <c r="T114" s="29"/>
    </row>
    <row r="115" spans="2:20" ht="27" hidden="1" customHeight="1">
      <c r="B115" s="159"/>
      <c r="C115" s="160"/>
      <c r="D115" s="160"/>
      <c r="E115" s="162"/>
      <c r="F115" s="162"/>
      <c r="G115" s="162"/>
      <c r="H115" s="162"/>
      <c r="I115" s="162"/>
      <c r="J115" s="162"/>
      <c r="K115" s="28">
        <v>5</v>
      </c>
      <c r="L115" s="163" t="e">
        <f>#REF!</f>
        <v>#REF!</v>
      </c>
      <c r="M115" s="164"/>
      <c r="N115" s="164"/>
      <c r="O115" s="164"/>
      <c r="P115" s="164"/>
      <c r="Q115" s="164"/>
      <c r="R115" s="164"/>
      <c r="S115" s="165"/>
      <c r="T115" s="29"/>
    </row>
    <row r="116" spans="2:20" ht="27" hidden="1" customHeight="1">
      <c r="B116" s="157">
        <v>5</v>
      </c>
      <c r="C116" s="160" t="e">
        <f>IF(#REF!="","-",#REF!)</f>
        <v>#REF!</v>
      </c>
      <c r="D116" s="160"/>
      <c r="E116" s="161" t="e">
        <f>IF(LEN(#REF!)&gt;17,"-",#REF!)</f>
        <v>#REF!</v>
      </c>
      <c r="F116" s="162"/>
      <c r="G116" s="162"/>
      <c r="H116" s="162"/>
      <c r="I116" s="162"/>
      <c r="J116" s="162"/>
      <c r="K116" s="28">
        <v>1</v>
      </c>
      <c r="L116" s="163" t="e">
        <f>#REF!</f>
        <v>#REF!</v>
      </c>
      <c r="M116" s="164"/>
      <c r="N116" s="164"/>
      <c r="O116" s="164"/>
      <c r="P116" s="164"/>
      <c r="Q116" s="164"/>
      <c r="R116" s="164"/>
      <c r="S116" s="165"/>
      <c r="T116" s="29"/>
    </row>
    <row r="117" spans="2:20" ht="27" hidden="1" customHeight="1">
      <c r="B117" s="158"/>
      <c r="C117" s="160"/>
      <c r="D117" s="160"/>
      <c r="E117" s="162"/>
      <c r="F117" s="162"/>
      <c r="G117" s="162"/>
      <c r="H117" s="162"/>
      <c r="I117" s="162"/>
      <c r="J117" s="162"/>
      <c r="K117" s="28">
        <v>2</v>
      </c>
      <c r="L117" s="163" t="e">
        <f>#REF!</f>
        <v>#REF!</v>
      </c>
      <c r="M117" s="164"/>
      <c r="N117" s="164"/>
      <c r="O117" s="164"/>
      <c r="P117" s="164"/>
      <c r="Q117" s="164"/>
      <c r="R117" s="164"/>
      <c r="S117" s="165"/>
      <c r="T117" s="29"/>
    </row>
    <row r="118" spans="2:20" ht="27" hidden="1" customHeight="1">
      <c r="B118" s="158"/>
      <c r="C118" s="160"/>
      <c r="D118" s="160"/>
      <c r="E118" s="162"/>
      <c r="F118" s="162"/>
      <c r="G118" s="162"/>
      <c r="H118" s="162"/>
      <c r="I118" s="162"/>
      <c r="J118" s="162"/>
      <c r="K118" s="28">
        <v>3</v>
      </c>
      <c r="L118" s="163" t="e">
        <f>#REF!</f>
        <v>#REF!</v>
      </c>
      <c r="M118" s="164"/>
      <c r="N118" s="164"/>
      <c r="O118" s="164"/>
      <c r="P118" s="164"/>
      <c r="Q118" s="164"/>
      <c r="R118" s="164"/>
      <c r="S118" s="165"/>
      <c r="T118" s="29"/>
    </row>
    <row r="119" spans="2:20" ht="27" hidden="1" customHeight="1">
      <c r="B119" s="158"/>
      <c r="C119" s="160"/>
      <c r="D119" s="160"/>
      <c r="E119" s="162"/>
      <c r="F119" s="162"/>
      <c r="G119" s="162"/>
      <c r="H119" s="162"/>
      <c r="I119" s="162"/>
      <c r="J119" s="162"/>
      <c r="K119" s="28">
        <v>4</v>
      </c>
      <c r="L119" s="163" t="e">
        <f>#REF!</f>
        <v>#REF!</v>
      </c>
      <c r="M119" s="164"/>
      <c r="N119" s="164"/>
      <c r="O119" s="164"/>
      <c r="P119" s="164"/>
      <c r="Q119" s="164"/>
      <c r="R119" s="164"/>
      <c r="S119" s="165"/>
      <c r="T119" s="29"/>
    </row>
    <row r="120" spans="2:20" ht="27" hidden="1" customHeight="1">
      <c r="B120" s="159"/>
      <c r="C120" s="160"/>
      <c r="D120" s="160"/>
      <c r="E120" s="162"/>
      <c r="F120" s="162"/>
      <c r="G120" s="162"/>
      <c r="H120" s="162"/>
      <c r="I120" s="162"/>
      <c r="J120" s="162"/>
      <c r="K120" s="28">
        <v>5</v>
      </c>
      <c r="L120" s="163" t="e">
        <f>#REF!</f>
        <v>#REF!</v>
      </c>
      <c r="M120" s="164"/>
      <c r="N120" s="164"/>
      <c r="O120" s="164"/>
      <c r="P120" s="164"/>
      <c r="Q120" s="164"/>
      <c r="R120" s="164"/>
      <c r="S120" s="165"/>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4"/>
  <sheetViews>
    <sheetView showGridLines="0" tabSelected="1" view="pageBreakPreview" topLeftCell="A434" zoomScale="120" zoomScaleNormal="85" zoomScaleSheetLayoutView="120" workbookViewId="0">
      <selection activeCell="P424" sqref="P424"/>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12" width="4.7109375" style="1" customWidth="1"/>
    <col min="13" max="13" width="4.5703125" style="1" bestFit="1" customWidth="1"/>
    <col min="14" max="14" width="11.28515625" style="1" bestFit="1" customWidth="1"/>
    <col min="15" max="19" width="4.7109375" style="1" customWidth="1"/>
    <col min="20" max="20" width="12.5703125" style="1" bestFit="1" customWidth="1"/>
    <col min="21" max="21" width="9.140625" style="1" hidden="1" customWidth="1"/>
    <col min="22" max="22" width="13.28515625"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34"/>
      <c r="B1" s="334"/>
      <c r="V1" s="2"/>
      <c r="W1" s="2"/>
    </row>
    <row r="2" spans="1:23" ht="18.75" customHeight="1" thickBot="1">
      <c r="A2" s="334"/>
      <c r="B2" s="334"/>
      <c r="C2" s="215" t="s">
        <v>853</v>
      </c>
      <c r="D2" s="215"/>
      <c r="E2" s="215"/>
      <c r="F2" s="326" t="s">
        <v>1043</v>
      </c>
      <c r="G2" s="326"/>
      <c r="H2" s="326"/>
      <c r="I2" s="326"/>
      <c r="J2" s="326"/>
      <c r="K2" s="326"/>
      <c r="L2" s="326"/>
      <c r="M2" s="326"/>
      <c r="N2" s="326"/>
      <c r="O2" s="326"/>
      <c r="P2" s="326"/>
      <c r="Q2" s="326"/>
      <c r="R2" s="326"/>
      <c r="S2" s="326"/>
      <c r="T2" s="326"/>
      <c r="U2" s="5"/>
      <c r="V2" s="6"/>
      <c r="W2" s="6"/>
    </row>
    <row r="3" spans="1:23" ht="18.75" customHeight="1" thickBot="1">
      <c r="A3" s="334"/>
      <c r="B3" s="334"/>
      <c r="C3" s="215" t="s">
        <v>1039</v>
      </c>
      <c r="D3" s="215"/>
      <c r="E3" s="215"/>
      <c r="F3" s="331" t="str">
        <f>IF(ISERROR(VLOOKUP(F2,general!$B:$C,2,FALSE))=TRUE,"",(VLOOKUP(F2,general!$B:$C,2,FALSE)))</f>
        <v/>
      </c>
      <c r="G3" s="331"/>
      <c r="H3" s="331"/>
      <c r="I3" s="331"/>
      <c r="J3" s="331"/>
      <c r="K3" s="331"/>
      <c r="L3" s="331"/>
      <c r="M3" s="331"/>
      <c r="N3" s="331"/>
      <c r="O3" s="331"/>
      <c r="P3" s="331"/>
      <c r="Q3" s="331"/>
      <c r="R3" s="331"/>
      <c r="S3" s="331"/>
      <c r="T3" s="331"/>
      <c r="U3" s="5"/>
      <c r="V3" s="6"/>
      <c r="W3" s="6"/>
    </row>
    <row r="4" spans="1:23" ht="15.75" customHeight="1" thickBot="1">
      <c r="A4" s="334"/>
      <c r="B4" s="334"/>
      <c r="C4" s="4"/>
      <c r="D4" s="215" t="s">
        <v>316</v>
      </c>
      <c r="E4" s="215"/>
      <c r="F4" s="327">
        <v>2020</v>
      </c>
      <c r="G4" s="327"/>
      <c r="H4" s="327"/>
      <c r="I4" s="327"/>
      <c r="J4" s="327"/>
      <c r="K4" s="4"/>
      <c r="L4" s="4"/>
      <c r="M4" s="4"/>
      <c r="N4" s="4"/>
      <c r="O4" s="4"/>
      <c r="P4" s="4"/>
      <c r="Q4" s="4"/>
      <c r="R4" s="4"/>
      <c r="S4" s="4"/>
    </row>
    <row r="5" spans="1:23">
      <c r="A5" s="335"/>
      <c r="B5" s="335"/>
    </row>
    <row r="6" spans="1:23" ht="23.25" customHeight="1">
      <c r="A6" s="328" t="s">
        <v>1040</v>
      </c>
      <c r="B6" s="329"/>
      <c r="C6" s="329"/>
      <c r="D6" s="329"/>
      <c r="E6" s="329"/>
      <c r="F6" s="329"/>
      <c r="G6" s="329"/>
      <c r="H6" s="329"/>
      <c r="I6" s="329"/>
      <c r="J6" s="329"/>
      <c r="K6" s="329"/>
      <c r="L6" s="329"/>
      <c r="M6" s="329"/>
      <c r="N6" s="329"/>
      <c r="O6" s="329"/>
      <c r="P6" s="329"/>
      <c r="Q6" s="329"/>
      <c r="R6" s="329"/>
      <c r="S6" s="329"/>
      <c r="T6" s="329"/>
      <c r="U6" s="329"/>
      <c r="V6" s="329"/>
      <c r="W6" s="330"/>
    </row>
    <row r="7" spans="1:23" ht="3.75" customHeight="1"/>
    <row r="8" spans="1:23" ht="18" customHeight="1">
      <c r="A8" s="219" t="s">
        <v>0</v>
      </c>
      <c r="B8" s="219"/>
      <c r="C8" s="219"/>
      <c r="D8" s="315" t="s">
        <v>1049</v>
      </c>
      <c r="E8" s="315"/>
      <c r="F8" s="315"/>
      <c r="G8" s="315"/>
      <c r="H8" s="315"/>
      <c r="I8" s="315"/>
      <c r="J8" s="315"/>
      <c r="K8" s="315"/>
      <c r="L8" s="315"/>
      <c r="M8" s="315"/>
      <c r="N8" s="315"/>
      <c r="O8" s="315"/>
      <c r="P8" s="315"/>
      <c r="Q8" s="315"/>
      <c r="R8" s="315"/>
      <c r="S8" s="315"/>
      <c r="T8" s="315"/>
      <c r="U8" s="315"/>
      <c r="V8" s="315"/>
      <c r="W8" s="315"/>
    </row>
    <row r="9" spans="1:23" ht="17.25" customHeight="1">
      <c r="A9" s="219" t="s">
        <v>18</v>
      </c>
      <c r="B9" s="219"/>
      <c r="C9" s="219"/>
      <c r="D9" s="220" t="s">
        <v>1050</v>
      </c>
      <c r="E9" s="220"/>
      <c r="F9" s="220"/>
      <c r="G9" s="220"/>
      <c r="H9" s="220"/>
      <c r="I9" s="220"/>
      <c r="J9" s="220"/>
      <c r="K9" s="220"/>
      <c r="L9" s="220"/>
      <c r="M9" s="220"/>
      <c r="N9" s="220"/>
      <c r="O9" s="220"/>
      <c r="P9" s="220"/>
      <c r="Q9" s="220"/>
      <c r="R9" s="220"/>
      <c r="S9" s="220"/>
      <c r="T9" s="220"/>
      <c r="U9" s="220"/>
      <c r="V9" s="220"/>
      <c r="W9" s="220"/>
    </row>
    <row r="10" spans="1:23" ht="17.25" customHeight="1">
      <c r="A10" s="219" t="s">
        <v>19</v>
      </c>
      <c r="B10" s="219"/>
      <c r="C10" s="219"/>
      <c r="D10" s="316">
        <v>27768000</v>
      </c>
      <c r="E10" s="316"/>
      <c r="F10" s="316"/>
      <c r="G10" s="316"/>
      <c r="H10" s="316"/>
      <c r="I10" s="316"/>
      <c r="J10" s="316"/>
      <c r="K10" s="316"/>
      <c r="L10" s="316"/>
      <c r="M10" s="316"/>
      <c r="N10" s="316"/>
      <c r="O10" s="316"/>
      <c r="P10" s="316"/>
      <c r="Q10" s="316"/>
      <c r="R10" s="316"/>
      <c r="S10" s="316"/>
      <c r="T10" s="316"/>
      <c r="U10" s="316"/>
      <c r="V10" s="316"/>
      <c r="W10" s="316"/>
    </row>
    <row r="11" spans="1:23" ht="27.75" customHeight="1">
      <c r="A11" s="219" t="s">
        <v>1190</v>
      </c>
      <c r="B11" s="219"/>
      <c r="C11" s="317"/>
      <c r="D11" s="318" t="s">
        <v>1191</v>
      </c>
      <c r="E11" s="319"/>
      <c r="F11" s="319"/>
      <c r="G11" s="320"/>
      <c r="H11" s="321" t="s">
        <v>1192</v>
      </c>
      <c r="I11" s="321"/>
      <c r="J11" s="321"/>
      <c r="K11" s="321"/>
      <c r="L11" s="321"/>
      <c r="M11" s="321"/>
      <c r="N11" s="321"/>
      <c r="O11" s="321"/>
      <c r="P11" s="321"/>
      <c r="Q11" s="321"/>
      <c r="R11" s="149"/>
      <c r="S11" s="149"/>
      <c r="T11" s="149"/>
      <c r="U11" s="149"/>
      <c r="V11" s="149"/>
      <c r="W11" s="149"/>
    </row>
    <row r="12" spans="1:23" ht="27" customHeight="1">
      <c r="A12" s="219" t="s">
        <v>1193</v>
      </c>
      <c r="B12" s="219"/>
      <c r="C12" s="148"/>
      <c r="D12" s="322">
        <v>16526000</v>
      </c>
      <c r="E12" s="323"/>
      <c r="F12" s="323"/>
      <c r="G12" s="324"/>
      <c r="H12" s="325">
        <v>11238000</v>
      </c>
      <c r="I12" s="325"/>
      <c r="J12" s="325"/>
      <c r="K12" s="325"/>
      <c r="L12" s="325"/>
      <c r="M12" s="325"/>
      <c r="N12" s="325"/>
      <c r="O12" s="325"/>
      <c r="P12" s="325"/>
      <c r="Q12" s="325"/>
      <c r="R12" s="149"/>
      <c r="S12" s="149"/>
      <c r="T12" s="149"/>
      <c r="U12" s="149"/>
      <c r="V12" s="149"/>
      <c r="W12" s="149"/>
    </row>
    <row r="13" spans="1:23" ht="27.75" customHeight="1">
      <c r="A13" s="219" t="s">
        <v>1190</v>
      </c>
      <c r="B13" s="219"/>
      <c r="C13" s="317"/>
      <c r="D13" s="318" t="s">
        <v>1194</v>
      </c>
      <c r="E13" s="319"/>
      <c r="F13" s="319"/>
      <c r="G13" s="320"/>
      <c r="H13" s="321" t="s">
        <v>1195</v>
      </c>
      <c r="I13" s="321"/>
      <c r="J13" s="321"/>
      <c r="K13" s="321"/>
      <c r="L13" s="321"/>
      <c r="M13" s="321"/>
      <c r="N13" s="321"/>
      <c r="O13" s="321"/>
      <c r="P13" s="321"/>
      <c r="Q13" s="321"/>
      <c r="R13" s="149"/>
      <c r="S13" s="149"/>
      <c r="T13" s="149"/>
      <c r="U13" s="149"/>
      <c r="V13" s="149"/>
      <c r="W13" s="149"/>
    </row>
    <row r="14" spans="1:23" ht="27" customHeight="1">
      <c r="A14" s="219" t="s">
        <v>1193</v>
      </c>
      <c r="B14" s="219"/>
      <c r="C14" s="148"/>
      <c r="D14" s="322">
        <v>1000.0000000000001</v>
      </c>
      <c r="E14" s="323"/>
      <c r="F14" s="323"/>
      <c r="G14" s="324"/>
      <c r="H14" s="325">
        <v>1000.0000000000001</v>
      </c>
      <c r="I14" s="325"/>
      <c r="J14" s="325"/>
      <c r="K14" s="325"/>
      <c r="L14" s="325"/>
      <c r="M14" s="325"/>
      <c r="N14" s="325"/>
      <c r="O14" s="325"/>
      <c r="P14" s="325"/>
      <c r="Q14" s="325"/>
      <c r="R14" s="149"/>
      <c r="S14" s="149"/>
      <c r="T14" s="149"/>
      <c r="U14" s="149"/>
      <c r="V14" s="149"/>
      <c r="W14" s="149"/>
    </row>
    <row r="15" spans="1:23" ht="27.75" customHeight="1">
      <c r="A15" s="219" t="s">
        <v>1190</v>
      </c>
      <c r="B15" s="219"/>
      <c r="C15" s="317"/>
      <c r="D15" s="318" t="s">
        <v>1196</v>
      </c>
      <c r="E15" s="319"/>
      <c r="F15" s="319"/>
      <c r="G15" s="320"/>
      <c r="H15" s="321" t="s">
        <v>1197</v>
      </c>
      <c r="I15" s="321"/>
      <c r="J15" s="321"/>
      <c r="K15" s="321"/>
      <c r="L15" s="321"/>
      <c r="M15" s="321"/>
      <c r="N15" s="321"/>
      <c r="O15" s="321"/>
      <c r="P15" s="321"/>
      <c r="Q15" s="321"/>
      <c r="R15" s="149"/>
      <c r="S15" s="149"/>
      <c r="T15" s="149"/>
      <c r="U15" s="149"/>
      <c r="V15" s="149"/>
      <c r="W15" s="149"/>
    </row>
    <row r="16" spans="1:23" ht="27" customHeight="1">
      <c r="A16" s="219" t="s">
        <v>1193</v>
      </c>
      <c r="B16" s="219"/>
      <c r="C16" s="148"/>
      <c r="D16" s="322">
        <v>1000.0000000000001</v>
      </c>
      <c r="E16" s="323"/>
      <c r="F16" s="323"/>
      <c r="G16" s="324"/>
      <c r="H16" s="325">
        <v>1000.0000000000001</v>
      </c>
      <c r="I16" s="325"/>
      <c r="J16" s="325"/>
      <c r="K16" s="325"/>
      <c r="L16" s="325"/>
      <c r="M16" s="325"/>
      <c r="N16" s="325"/>
      <c r="O16" s="325"/>
      <c r="P16" s="325"/>
      <c r="Q16" s="325"/>
      <c r="R16" s="149"/>
      <c r="S16" s="149"/>
      <c r="T16" s="149"/>
      <c r="U16" s="149"/>
      <c r="V16" s="149"/>
      <c r="W16" s="149"/>
    </row>
    <row r="17" spans="1:33" ht="5.25" customHeight="1">
      <c r="A17" s="105"/>
      <c r="B17" s="105"/>
      <c r="C17" s="105"/>
      <c r="D17" s="105"/>
      <c r="E17" s="105"/>
      <c r="F17" s="31"/>
      <c r="G17" s="31"/>
      <c r="H17" s="31"/>
      <c r="I17" s="31"/>
      <c r="J17" s="31"/>
      <c r="K17" s="31"/>
      <c r="L17" s="31"/>
      <c r="M17" s="31"/>
      <c r="N17" s="31"/>
      <c r="O17" s="31"/>
      <c r="P17" s="31"/>
      <c r="Q17" s="31"/>
      <c r="R17" s="31"/>
      <c r="S17" s="31"/>
      <c r="T17" s="31"/>
      <c r="U17" s="31"/>
      <c r="V17" s="31"/>
      <c r="W17" s="31"/>
    </row>
    <row r="18" spans="1:33" ht="18.75" customHeight="1">
      <c r="A18" s="307" t="s">
        <v>337</v>
      </c>
      <c r="B18" s="307"/>
      <c r="C18" s="307"/>
      <c r="D18" s="307"/>
      <c r="E18" s="307"/>
      <c r="F18" s="307"/>
      <c r="G18" s="307"/>
      <c r="H18" s="307"/>
      <c r="I18" s="307"/>
      <c r="J18" s="307"/>
      <c r="K18" s="307"/>
      <c r="L18" s="307"/>
      <c r="M18" s="307"/>
      <c r="N18" s="307"/>
      <c r="O18" s="307"/>
      <c r="P18" s="307"/>
      <c r="Q18" s="307"/>
      <c r="R18" s="307"/>
      <c r="S18" s="307"/>
      <c r="T18" s="307"/>
      <c r="U18" s="307"/>
      <c r="V18" s="307"/>
      <c r="W18" s="307"/>
    </row>
    <row r="19" spans="1:33" ht="15.75" customHeight="1">
      <c r="A19" s="332" t="s">
        <v>321</v>
      </c>
      <c r="B19" s="332"/>
      <c r="C19" s="332"/>
      <c r="D19" s="333" t="s">
        <v>317</v>
      </c>
      <c r="E19" s="333"/>
      <c r="F19" s="333"/>
      <c r="G19" s="333"/>
      <c r="H19" s="333"/>
      <c r="I19" s="333"/>
      <c r="J19" s="333"/>
      <c r="K19" s="333"/>
      <c r="L19" s="333"/>
      <c r="M19" s="333"/>
      <c r="N19" s="333"/>
      <c r="O19" s="333"/>
      <c r="P19" s="333"/>
      <c r="Q19" s="333"/>
      <c r="R19" s="333"/>
      <c r="S19" s="333"/>
      <c r="T19" s="333"/>
      <c r="U19" s="333"/>
      <c r="V19" s="333"/>
      <c r="W19" s="333"/>
    </row>
    <row r="20" spans="1:33" ht="16.5" customHeight="1">
      <c r="A20" s="308" t="s">
        <v>323</v>
      </c>
      <c r="B20" s="308"/>
      <c r="C20" s="308"/>
      <c r="D20" s="314" t="s">
        <v>996</v>
      </c>
      <c r="E20" s="314"/>
      <c r="F20" s="314"/>
      <c r="G20" s="314"/>
      <c r="H20" s="314"/>
      <c r="I20" s="314"/>
      <c r="J20" s="314"/>
      <c r="K20" s="314"/>
      <c r="L20" s="314"/>
      <c r="M20" s="314"/>
      <c r="N20" s="314"/>
      <c r="O20" s="314"/>
      <c r="P20" s="314"/>
      <c r="Q20" s="314"/>
      <c r="R20" s="314"/>
      <c r="S20" s="314"/>
      <c r="T20" s="314"/>
      <c r="U20" s="314"/>
      <c r="V20" s="314"/>
      <c r="W20" s="314"/>
    </row>
    <row r="21" spans="1:33" ht="17.25" customHeight="1">
      <c r="A21" s="308" t="s">
        <v>324</v>
      </c>
      <c r="B21" s="309"/>
      <c r="C21" s="309"/>
      <c r="D21" s="310" t="s">
        <v>972</v>
      </c>
      <c r="E21" s="311"/>
      <c r="F21" s="311"/>
      <c r="G21" s="311"/>
      <c r="H21" s="311"/>
      <c r="I21" s="311"/>
      <c r="J21" s="311"/>
      <c r="K21" s="311"/>
      <c r="L21" s="311"/>
      <c r="M21" s="311"/>
      <c r="N21" s="311"/>
      <c r="O21" s="311"/>
      <c r="P21" s="311"/>
      <c r="Q21" s="311"/>
      <c r="R21" s="311"/>
      <c r="S21" s="311"/>
      <c r="T21" s="311"/>
      <c r="U21" s="311"/>
      <c r="V21" s="311"/>
      <c r="W21" s="312"/>
    </row>
    <row r="22" spans="1:33" ht="22.5" customHeight="1">
      <c r="A22" s="308" t="s">
        <v>325</v>
      </c>
      <c r="B22" s="309"/>
      <c r="C22" s="309"/>
      <c r="D22" s="310" t="s">
        <v>871</v>
      </c>
      <c r="E22" s="311"/>
      <c r="F22" s="311"/>
      <c r="G22" s="311"/>
      <c r="H22" s="311"/>
      <c r="I22" s="311"/>
      <c r="J22" s="311"/>
      <c r="K22" s="311"/>
      <c r="L22" s="311"/>
      <c r="M22" s="311"/>
      <c r="N22" s="311"/>
      <c r="O22" s="311"/>
      <c r="P22" s="311"/>
      <c r="Q22" s="311"/>
      <c r="R22" s="311"/>
      <c r="S22" s="311"/>
      <c r="T22" s="311"/>
      <c r="U22" s="311"/>
      <c r="V22" s="311"/>
      <c r="W22" s="312"/>
    </row>
    <row r="23" spans="1:33" ht="21.75" customHeight="1">
      <c r="A23" s="308" t="s">
        <v>326</v>
      </c>
      <c r="B23" s="309"/>
      <c r="C23" s="309"/>
      <c r="D23" s="310"/>
      <c r="E23" s="311"/>
      <c r="F23" s="311"/>
      <c r="G23" s="311"/>
      <c r="H23" s="311"/>
      <c r="I23" s="311"/>
      <c r="J23" s="311"/>
      <c r="K23" s="311"/>
      <c r="L23" s="311"/>
      <c r="M23" s="311"/>
      <c r="N23" s="311"/>
      <c r="O23" s="311"/>
      <c r="P23" s="311"/>
      <c r="Q23" s="311"/>
      <c r="R23" s="311"/>
      <c r="S23" s="311"/>
      <c r="T23" s="311"/>
      <c r="U23" s="311"/>
      <c r="V23" s="311"/>
      <c r="W23" s="312"/>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307" t="s">
        <v>327</v>
      </c>
      <c r="B25" s="307"/>
      <c r="C25" s="307"/>
      <c r="D25" s="307"/>
      <c r="E25" s="307"/>
      <c r="F25" s="307"/>
      <c r="G25" s="307"/>
      <c r="H25" s="307"/>
      <c r="I25" s="307"/>
      <c r="J25" s="307"/>
      <c r="K25" s="307"/>
      <c r="L25" s="307"/>
      <c r="M25" s="307"/>
      <c r="N25" s="307"/>
      <c r="O25" s="307"/>
      <c r="P25" s="307"/>
      <c r="Q25" s="307"/>
      <c r="R25" s="307"/>
      <c r="S25" s="307"/>
      <c r="T25" s="307"/>
      <c r="U25" s="307"/>
      <c r="V25" s="307"/>
      <c r="W25" s="307"/>
    </row>
    <row r="26" spans="1:33" ht="20.25" customHeight="1">
      <c r="A26" s="313" t="s">
        <v>1189</v>
      </c>
      <c r="B26" s="313"/>
      <c r="C26" s="313"/>
      <c r="D26" s="313"/>
      <c r="E26" s="313"/>
      <c r="F26" s="313"/>
      <c r="G26" s="313"/>
      <c r="H26" s="313"/>
      <c r="I26" s="313"/>
      <c r="J26" s="313"/>
      <c r="K26" s="313"/>
      <c r="L26" s="313"/>
      <c r="M26" s="313"/>
      <c r="N26" s="313"/>
      <c r="O26" s="313"/>
      <c r="P26" s="313"/>
      <c r="Q26" s="313"/>
      <c r="R26" s="313"/>
      <c r="S26" s="313"/>
      <c r="T26" s="313"/>
      <c r="U26" s="313"/>
      <c r="V26" s="313"/>
      <c r="W26" s="313"/>
    </row>
    <row r="27" spans="1:33" ht="22.5" customHeight="1">
      <c r="A27" s="307" t="s">
        <v>335</v>
      </c>
      <c r="B27" s="307"/>
      <c r="C27" s="307"/>
      <c r="D27" s="307"/>
      <c r="E27" s="307"/>
      <c r="F27" s="307"/>
      <c r="G27" s="307"/>
      <c r="H27" s="307"/>
      <c r="I27" s="307"/>
      <c r="J27" s="307"/>
      <c r="K27" s="307"/>
      <c r="L27" s="307"/>
      <c r="M27" s="307"/>
      <c r="N27" s="307"/>
      <c r="O27" s="307"/>
      <c r="P27" s="307"/>
      <c r="Q27" s="307"/>
      <c r="R27" s="307"/>
      <c r="S27" s="307"/>
      <c r="T27" s="307"/>
      <c r="U27" s="307"/>
      <c r="V27" s="307"/>
      <c r="W27" s="307"/>
    </row>
    <row r="28" spans="1:33" ht="24.75" customHeight="1">
      <c r="A28" s="236" t="s">
        <v>1051</v>
      </c>
      <c r="B28" s="236"/>
      <c r="C28" s="236"/>
      <c r="D28" s="236"/>
      <c r="E28" s="236"/>
      <c r="F28" s="236"/>
      <c r="G28" s="236"/>
      <c r="H28" s="236"/>
      <c r="I28" s="236"/>
      <c r="J28" s="236"/>
      <c r="K28" s="236"/>
      <c r="L28" s="236"/>
      <c r="M28" s="236"/>
      <c r="N28" s="236"/>
      <c r="O28" s="236"/>
      <c r="P28" s="236"/>
      <c r="Q28" s="236"/>
      <c r="R28" s="236"/>
      <c r="S28" s="236"/>
      <c r="T28" s="236"/>
      <c r="U28" s="236"/>
      <c r="V28" s="236"/>
      <c r="W28" s="236"/>
    </row>
    <row r="29" spans="1:33" ht="20.25" customHeight="1">
      <c r="A29" s="307" t="s">
        <v>1042</v>
      </c>
      <c r="B29" s="307"/>
      <c r="C29" s="307"/>
      <c r="D29" s="307"/>
      <c r="E29" s="307"/>
      <c r="F29" s="307"/>
      <c r="G29" s="307"/>
      <c r="H29" s="307"/>
      <c r="I29" s="307"/>
      <c r="J29" s="307"/>
      <c r="K29" s="307"/>
      <c r="L29" s="307"/>
      <c r="M29" s="307"/>
      <c r="N29" s="307"/>
      <c r="O29" s="307"/>
      <c r="P29" s="307"/>
      <c r="Q29" s="307"/>
      <c r="R29" s="307"/>
      <c r="S29" s="307"/>
      <c r="T29" s="307"/>
      <c r="U29" s="307"/>
      <c r="V29" s="307"/>
      <c r="W29" s="307"/>
    </row>
    <row r="30" spans="1:33" s="3" customFormat="1" ht="25.5" customHeight="1">
      <c r="A30" s="236" t="s">
        <v>1052</v>
      </c>
      <c r="B30" s="236"/>
      <c r="C30" s="236"/>
      <c r="D30" s="236"/>
      <c r="E30" s="236"/>
      <c r="F30" s="236"/>
      <c r="G30" s="236"/>
      <c r="H30" s="236"/>
      <c r="I30" s="236"/>
      <c r="J30" s="236"/>
      <c r="K30" s="236"/>
      <c r="L30" s="236"/>
      <c r="M30" s="236"/>
      <c r="N30" s="236"/>
      <c r="O30" s="236"/>
      <c r="P30" s="236"/>
      <c r="Q30" s="236"/>
      <c r="R30" s="236"/>
      <c r="S30" s="236"/>
      <c r="T30" s="236"/>
      <c r="U30" s="236"/>
      <c r="V30" s="236"/>
      <c r="W30" s="236"/>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03" t="s">
        <v>5</v>
      </c>
      <c r="B33" s="304"/>
      <c r="C33" s="304"/>
      <c r="D33" s="304"/>
      <c r="E33" s="304"/>
      <c r="F33" s="304"/>
      <c r="G33" s="304"/>
      <c r="H33" s="304"/>
      <c r="I33" s="304"/>
      <c r="J33" s="304"/>
      <c r="K33" s="304"/>
      <c r="L33" s="304"/>
      <c r="M33" s="304"/>
      <c r="N33" s="304"/>
      <c r="O33" s="304"/>
      <c r="P33" s="304"/>
      <c r="Q33" s="304"/>
      <c r="R33" s="304"/>
      <c r="S33" s="304"/>
      <c r="T33" s="304"/>
      <c r="U33" s="304"/>
      <c r="V33" s="304"/>
      <c r="W33" s="305"/>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52" t="s">
        <v>1009</v>
      </c>
      <c r="B35" s="252"/>
      <c r="C35" s="266" t="s">
        <v>1198</v>
      </c>
      <c r="D35" s="267"/>
      <c r="E35" s="267"/>
      <c r="F35" s="267"/>
      <c r="G35" s="267"/>
      <c r="H35" s="267"/>
      <c r="I35" s="267"/>
      <c r="J35" s="267"/>
      <c r="K35" s="267"/>
      <c r="L35" s="267"/>
      <c r="M35" s="267"/>
      <c r="N35" s="267"/>
      <c r="O35" s="267"/>
      <c r="P35" s="267"/>
      <c r="Q35" s="267"/>
      <c r="R35" s="267"/>
      <c r="S35" s="267"/>
      <c r="T35" s="267"/>
      <c r="U35" s="267"/>
      <c r="V35" s="267"/>
      <c r="W35" s="268"/>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269" t="s">
        <v>1011</v>
      </c>
      <c r="B37" s="270"/>
      <c r="C37" s="270"/>
      <c r="D37" s="270"/>
      <c r="E37" s="270"/>
      <c r="F37" s="270"/>
      <c r="G37" s="270"/>
      <c r="H37" s="270"/>
      <c r="I37" s="270"/>
      <c r="J37" s="270"/>
      <c r="K37" s="270"/>
      <c r="L37" s="270"/>
      <c r="M37" s="270"/>
      <c r="N37" s="270"/>
      <c r="O37" s="270"/>
      <c r="P37" s="270"/>
      <c r="Q37" s="270"/>
      <c r="R37" s="270"/>
      <c r="S37" s="270"/>
      <c r="T37" s="270"/>
      <c r="U37" s="270"/>
      <c r="V37" s="270"/>
      <c r="W37" s="271"/>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52" t="s">
        <v>22</v>
      </c>
      <c r="B39" s="252"/>
      <c r="C39" s="272" t="s">
        <v>1053</v>
      </c>
      <c r="D39" s="272"/>
      <c r="E39" s="272"/>
      <c r="F39" s="272"/>
      <c r="G39" s="272"/>
      <c r="H39" s="272"/>
      <c r="I39" s="272"/>
      <c r="J39" s="272"/>
      <c r="K39" s="272"/>
      <c r="L39" s="272"/>
      <c r="M39" s="272"/>
      <c r="N39" s="272"/>
      <c r="O39" s="272"/>
      <c r="P39" s="272"/>
      <c r="Q39" s="272"/>
      <c r="R39" s="272"/>
      <c r="S39" s="272"/>
      <c r="T39" s="272"/>
      <c r="U39" s="272"/>
      <c r="V39" s="272"/>
      <c r="W39" s="272"/>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55" t="s">
        <v>339</v>
      </c>
      <c r="B41" s="257"/>
      <c r="C41" s="103" t="s">
        <v>1054</v>
      </c>
      <c r="D41" s="49"/>
      <c r="E41" s="252" t="s">
        <v>4</v>
      </c>
      <c r="F41" s="252"/>
      <c r="G41" s="272" t="s">
        <v>1056</v>
      </c>
      <c r="H41" s="272"/>
      <c r="I41" s="272"/>
      <c r="J41" s="272"/>
      <c r="K41" s="49"/>
      <c r="L41" s="49"/>
      <c r="M41" s="252" t="s">
        <v>1010</v>
      </c>
      <c r="N41" s="252"/>
      <c r="O41" s="252"/>
      <c r="P41" s="252"/>
      <c r="Q41" s="272" t="s">
        <v>1131</v>
      </c>
      <c r="R41" s="272"/>
      <c r="S41" s="272"/>
      <c r="T41" s="272"/>
      <c r="U41" s="272"/>
      <c r="V41" s="272"/>
      <c r="W41" s="272"/>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55" t="s">
        <v>1019</v>
      </c>
      <c r="B43" s="257"/>
      <c r="C43" s="110" t="s">
        <v>1055</v>
      </c>
      <c r="D43" s="49"/>
      <c r="E43" s="255" t="s">
        <v>24</v>
      </c>
      <c r="F43" s="257"/>
      <c r="G43" s="272" t="s">
        <v>1057</v>
      </c>
      <c r="H43" s="272"/>
      <c r="I43" s="272"/>
      <c r="J43" s="272"/>
      <c r="K43" s="49"/>
      <c r="L43" s="49"/>
      <c r="M43" s="252" t="s">
        <v>1020</v>
      </c>
      <c r="N43" s="252"/>
      <c r="O43" s="252"/>
      <c r="P43" s="252"/>
      <c r="Q43" s="272" t="s">
        <v>1058</v>
      </c>
      <c r="R43" s="272"/>
      <c r="S43" s="272"/>
      <c r="T43" s="272"/>
      <c r="U43" s="272"/>
      <c r="V43" s="272"/>
      <c r="W43" s="272"/>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52" t="s">
        <v>1005</v>
      </c>
      <c r="D45" s="252"/>
      <c r="E45" s="252"/>
      <c r="F45" s="252"/>
      <c r="H45" s="49"/>
      <c r="I45" s="49"/>
      <c r="J45" s="49"/>
      <c r="O45" s="252" t="s">
        <v>1008</v>
      </c>
      <c r="P45" s="252"/>
      <c r="Q45" s="252"/>
      <c r="R45" s="252"/>
      <c r="S45" s="252"/>
      <c r="T45" s="252"/>
      <c r="U45" s="252"/>
      <c r="V45" s="252"/>
      <c r="W45" s="90"/>
      <c r="X45" s="67"/>
      <c r="Z45" s="67"/>
      <c r="AA45" s="67"/>
      <c r="AB45" s="67"/>
      <c r="AC45" s="67"/>
      <c r="AD45" s="67"/>
      <c r="AE45" s="67"/>
      <c r="AF45" s="67"/>
      <c r="AG45" s="67"/>
    </row>
    <row r="46" spans="1:33" s="9" customFormat="1" ht="24.75" customHeight="1">
      <c r="A46" s="49"/>
      <c r="B46" s="49"/>
      <c r="C46" s="113" t="s">
        <v>1059</v>
      </c>
      <c r="D46" s="49"/>
      <c r="E46" s="273">
        <v>2019</v>
      </c>
      <c r="F46" s="273"/>
      <c r="H46" s="49"/>
      <c r="I46" s="49"/>
      <c r="J46" s="49"/>
      <c r="O46" s="301" t="s">
        <v>1063</v>
      </c>
      <c r="P46" s="301"/>
      <c r="Q46" s="301"/>
      <c r="R46" s="301"/>
      <c r="S46" s="301"/>
      <c r="T46" s="301"/>
      <c r="U46" s="301"/>
      <c r="V46" s="301"/>
      <c r="X46" s="67"/>
      <c r="Z46" s="67"/>
      <c r="AA46" s="67"/>
      <c r="AB46" s="67"/>
      <c r="AC46" s="67"/>
      <c r="AD46" s="67"/>
      <c r="AE46" s="67"/>
      <c r="AF46" s="67"/>
      <c r="AG46" s="67"/>
    </row>
    <row r="47" spans="1:33" s="99" customFormat="1" ht="12" customHeight="1">
      <c r="C47" s="109" t="s">
        <v>1006</v>
      </c>
      <c r="D47" s="100"/>
      <c r="E47" s="274" t="s">
        <v>1007</v>
      </c>
      <c r="F47" s="274"/>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75" t="s">
        <v>966</v>
      </c>
      <c r="B49" s="275"/>
      <c r="C49" s="275"/>
      <c r="D49" s="275"/>
      <c r="E49" s="275"/>
      <c r="F49" s="275"/>
      <c r="G49" s="275"/>
      <c r="H49" s="275"/>
      <c r="I49" s="275"/>
      <c r="J49" s="275"/>
      <c r="K49" s="275"/>
      <c r="L49" s="275"/>
      <c r="M49" s="275"/>
      <c r="N49" s="275"/>
      <c r="O49" s="275"/>
      <c r="P49" s="275"/>
      <c r="Q49" s="275"/>
      <c r="R49" s="275"/>
      <c r="S49" s="275"/>
      <c r="T49" s="275"/>
      <c r="U49" s="275"/>
      <c r="V49" s="275"/>
      <c r="W49" s="275"/>
      <c r="X49" s="1"/>
      <c r="Z49" s="1"/>
      <c r="AA49" s="1"/>
      <c r="AB49" s="1"/>
      <c r="AC49" s="1"/>
      <c r="AD49" s="1"/>
      <c r="AE49" s="1"/>
      <c r="AF49" s="1"/>
      <c r="AG49" s="1"/>
    </row>
    <row r="50" spans="1:33" s="3" customFormat="1" ht="15.75" customHeight="1">
      <c r="A50" s="248" t="s">
        <v>25</v>
      </c>
      <c r="B50" s="249"/>
      <c r="C50" s="252" t="s">
        <v>22</v>
      </c>
      <c r="D50" s="252"/>
      <c r="E50" s="253" t="s">
        <v>3</v>
      </c>
      <c r="F50" s="255" t="s">
        <v>329</v>
      </c>
      <c r="G50" s="256"/>
      <c r="H50" s="256"/>
      <c r="I50" s="256"/>
      <c r="J50" s="256"/>
      <c r="K50" s="256"/>
      <c r="L50" s="256"/>
      <c r="M50" s="256"/>
      <c r="N50" s="256"/>
      <c r="O50" s="256"/>
      <c r="P50" s="256"/>
      <c r="Q50" s="256"/>
      <c r="R50" s="256"/>
      <c r="S50" s="256"/>
      <c r="T50" s="257"/>
      <c r="U50" s="104"/>
      <c r="V50" s="196" t="s">
        <v>27</v>
      </c>
      <c r="W50" s="252" t="s">
        <v>1023</v>
      </c>
      <c r="X50" s="1"/>
      <c r="Z50" s="1"/>
      <c r="AA50" s="1"/>
      <c r="AB50" s="1"/>
      <c r="AC50" s="1"/>
      <c r="AD50" s="1"/>
      <c r="AE50" s="1"/>
      <c r="AF50" s="1"/>
      <c r="AG50" s="1"/>
    </row>
    <row r="51" spans="1:33" ht="18.75" customHeight="1">
      <c r="A51" s="250"/>
      <c r="B51" s="251"/>
      <c r="C51" s="252"/>
      <c r="D51" s="252"/>
      <c r="E51" s="254"/>
      <c r="F51" s="258" t="s">
        <v>300</v>
      </c>
      <c r="G51" s="259"/>
      <c r="H51" s="260"/>
      <c r="I51" s="71" t="s">
        <v>28</v>
      </c>
      <c r="J51" s="71" t="s">
        <v>7</v>
      </c>
      <c r="K51" s="71" t="s">
        <v>8</v>
      </c>
      <c r="L51" s="71" t="s">
        <v>9</v>
      </c>
      <c r="M51" s="71" t="s">
        <v>10</v>
      </c>
      <c r="N51" s="71" t="s">
        <v>11</v>
      </c>
      <c r="O51" s="71" t="s">
        <v>12</v>
      </c>
      <c r="P51" s="71" t="s">
        <v>13</v>
      </c>
      <c r="Q51" s="71" t="s">
        <v>14</v>
      </c>
      <c r="R51" s="71" t="s">
        <v>15</v>
      </c>
      <c r="S51" s="71" t="s">
        <v>16</v>
      </c>
      <c r="T51" s="71" t="s">
        <v>17</v>
      </c>
      <c r="U51" s="14"/>
      <c r="V51" s="197"/>
      <c r="W51" s="252"/>
    </row>
    <row r="52" spans="1:33" ht="29.25" customHeight="1">
      <c r="A52" s="261" t="s">
        <v>1</v>
      </c>
      <c r="B52" s="261"/>
      <c r="C52" s="276" t="s">
        <v>1060</v>
      </c>
      <c r="D52" s="276"/>
      <c r="E52" s="111" t="s">
        <v>1062</v>
      </c>
      <c r="F52" s="200" t="s">
        <v>1000</v>
      </c>
      <c r="G52" s="264"/>
      <c r="H52" s="201"/>
      <c r="I52" s="94"/>
      <c r="J52" s="72"/>
      <c r="K52" s="72"/>
      <c r="L52" s="72"/>
      <c r="M52" s="72"/>
      <c r="N52" s="72"/>
      <c r="O52" s="72"/>
      <c r="P52" s="72"/>
      <c r="Q52" s="72"/>
      <c r="R52" s="72"/>
      <c r="S52" s="72"/>
      <c r="T52" s="72">
        <v>204827738</v>
      </c>
      <c r="U52" s="73"/>
      <c r="V52" s="114">
        <f>IF(SUM(I52:T52)=0,"",SUM(I52:T52))</f>
        <v>204827738</v>
      </c>
      <c r="W52" s="265" t="str">
        <f>IF($G$43="porcentaje",FIXED(V52/V53*100,2)&amp;"%",IF($G$43="Promedio",V52/V53,IF($G$43="variación porcentual",FIXED(((V52/V53)-1)*100,2)&amp;"%",IF($G$43="OTRAS","CAPTURAR EL RESULTADO DEL INDICADOR"))))</f>
        <v>3.75%</v>
      </c>
      <c r="Y52" s="1"/>
      <c r="AC52" s="10"/>
      <c r="AF52" s="10"/>
      <c r="AG52" s="10"/>
    </row>
    <row r="53" spans="1:33" ht="30" customHeight="1">
      <c r="A53" s="261" t="s">
        <v>2</v>
      </c>
      <c r="B53" s="261"/>
      <c r="C53" s="276" t="s">
        <v>1061</v>
      </c>
      <c r="D53" s="276"/>
      <c r="E53" s="111" t="s">
        <v>1062</v>
      </c>
      <c r="F53" s="200" t="s">
        <v>1001</v>
      </c>
      <c r="G53" s="264"/>
      <c r="H53" s="201"/>
      <c r="I53" s="94"/>
      <c r="J53" s="72"/>
      <c r="K53" s="72"/>
      <c r="L53" s="72"/>
      <c r="M53" s="72"/>
      <c r="N53" s="72"/>
      <c r="O53" s="72"/>
      <c r="P53" s="72"/>
      <c r="Q53" s="72"/>
      <c r="R53" s="72"/>
      <c r="S53" s="72"/>
      <c r="T53" s="72">
        <v>197424326.25</v>
      </c>
      <c r="U53" s="72">
        <f>SUM(I53:T53)</f>
        <v>197424326.25</v>
      </c>
      <c r="V53" s="114">
        <f>IF(SUM(I53:T53)=0,"",SUM(I53:T53))</f>
        <v>197424326.25</v>
      </c>
      <c r="W53" s="265"/>
      <c r="Y53" s="1"/>
      <c r="AA53" s="3"/>
      <c r="AC53" s="10"/>
      <c r="AF53" s="10"/>
      <c r="AG53" s="10"/>
    </row>
    <row r="54" spans="1:33" ht="17.25" customHeight="1">
      <c r="A54" s="247" t="s">
        <v>298</v>
      </c>
      <c r="B54" s="247"/>
      <c r="C54" s="247"/>
      <c r="D54" s="247"/>
      <c r="E54" s="247"/>
      <c r="F54" s="247"/>
      <c r="G54" s="247"/>
      <c r="H54" s="247"/>
      <c r="I54" s="247"/>
      <c r="J54" s="247"/>
      <c r="K54" s="247"/>
      <c r="L54" s="247"/>
      <c r="M54" s="247"/>
      <c r="N54" s="247"/>
      <c r="O54" s="247"/>
      <c r="P54" s="247"/>
      <c r="Q54" s="247"/>
      <c r="R54" s="247"/>
      <c r="S54" s="247"/>
      <c r="T54" s="247"/>
      <c r="U54" s="247"/>
      <c r="V54" s="247"/>
      <c r="W54" s="247"/>
    </row>
    <row r="55" spans="1:33" s="3" customFormat="1" ht="15.75" customHeight="1">
      <c r="A55" s="248" t="s">
        <v>25</v>
      </c>
      <c r="B55" s="249"/>
      <c r="C55" s="252" t="s">
        <v>22</v>
      </c>
      <c r="D55" s="252"/>
      <c r="E55" s="253" t="s">
        <v>3</v>
      </c>
      <c r="F55" s="255" t="s">
        <v>329</v>
      </c>
      <c r="G55" s="256"/>
      <c r="H55" s="256"/>
      <c r="I55" s="256"/>
      <c r="J55" s="256"/>
      <c r="K55" s="256"/>
      <c r="L55" s="256"/>
      <c r="M55" s="256"/>
      <c r="N55" s="256"/>
      <c r="O55" s="256"/>
      <c r="P55" s="256"/>
      <c r="Q55" s="256"/>
      <c r="R55" s="256"/>
      <c r="S55" s="256"/>
      <c r="T55" s="257"/>
      <c r="U55" s="104"/>
      <c r="V55" s="196" t="s">
        <v>27</v>
      </c>
      <c r="W55" s="252" t="s">
        <v>1024</v>
      </c>
      <c r="X55" s="1"/>
      <c r="Z55" s="1"/>
      <c r="AA55" s="1"/>
      <c r="AB55" s="1"/>
      <c r="AC55" s="1"/>
      <c r="AD55" s="1"/>
      <c r="AE55" s="1"/>
      <c r="AF55" s="1"/>
      <c r="AG55" s="1"/>
    </row>
    <row r="56" spans="1:33" ht="18.75" customHeight="1">
      <c r="A56" s="250"/>
      <c r="B56" s="251"/>
      <c r="C56" s="252"/>
      <c r="D56" s="252"/>
      <c r="E56" s="254"/>
      <c r="F56" s="258" t="s">
        <v>298</v>
      </c>
      <c r="G56" s="259"/>
      <c r="H56" s="260"/>
      <c r="I56" s="71" t="s">
        <v>28</v>
      </c>
      <c r="J56" s="71" t="s">
        <v>7</v>
      </c>
      <c r="K56" s="71" t="s">
        <v>8</v>
      </c>
      <c r="L56" s="71" t="s">
        <v>9</v>
      </c>
      <c r="M56" s="71" t="s">
        <v>10</v>
      </c>
      <c r="N56" s="71" t="s">
        <v>11</v>
      </c>
      <c r="O56" s="71" t="s">
        <v>12</v>
      </c>
      <c r="P56" s="71" t="s">
        <v>13</v>
      </c>
      <c r="Q56" s="71" t="s">
        <v>14</v>
      </c>
      <c r="R56" s="71" t="s">
        <v>15</v>
      </c>
      <c r="S56" s="71" t="s">
        <v>16</v>
      </c>
      <c r="T56" s="71" t="s">
        <v>17</v>
      </c>
      <c r="U56" s="14"/>
      <c r="V56" s="197"/>
      <c r="W56" s="252"/>
    </row>
    <row r="57" spans="1:33" ht="29.25" customHeight="1">
      <c r="A57" s="261" t="s">
        <v>1</v>
      </c>
      <c r="B57" s="261"/>
      <c r="C57" s="262" t="str">
        <f>IF(C52=0,"",C52)</f>
        <v>Recursos Fiscales 2020</v>
      </c>
      <c r="D57" s="263"/>
      <c r="E57" s="132" t="str">
        <f>IF(E52=0,"",E52)</f>
        <v>Millones de pesos</v>
      </c>
      <c r="F57" s="200" t="s">
        <v>1021</v>
      </c>
      <c r="G57" s="264"/>
      <c r="H57" s="201"/>
      <c r="I57" s="94"/>
      <c r="J57" s="72"/>
      <c r="K57" s="72"/>
      <c r="L57" s="72"/>
      <c r="M57" s="72"/>
      <c r="N57" s="72"/>
      <c r="O57" s="72"/>
      <c r="P57" s="72"/>
      <c r="Q57" s="72"/>
      <c r="R57" s="72"/>
      <c r="S57" s="72"/>
      <c r="T57" s="72"/>
      <c r="U57" s="73"/>
      <c r="V57" s="114" t="str">
        <f t="shared" ref="V57:V58" si="0">IF(SUM(I57:T57)=0,"",SUM(I57:T57))</f>
        <v/>
      </c>
      <c r="W57" s="265" t="e">
        <f>IF($G$43="porcentaje",FIXED(V57/V58*100,2)&amp;"%",IF($G$43="Promedio",V57/V58,IF($G$43="variación porcentual",FIXED(((V57/V58)-1)*100,2)&amp;"%",IF($G$43="OTRAS","CAPTURAR EL RESULTADO DEL INDICADOR"))))</f>
        <v>#VALUE!</v>
      </c>
      <c r="Y57" s="1"/>
      <c r="AC57" s="10"/>
      <c r="AF57" s="10"/>
      <c r="AG57" s="10"/>
    </row>
    <row r="58" spans="1:33" ht="30" customHeight="1">
      <c r="A58" s="261" t="s">
        <v>2</v>
      </c>
      <c r="B58" s="261"/>
      <c r="C58" s="262" t="str">
        <f>IF(C53=0,"",C53)</f>
        <v>Recursos Fiscales 2019</v>
      </c>
      <c r="D58" s="263"/>
      <c r="E58" s="133" t="str">
        <f>IF(E53=0,"",E53)</f>
        <v>Millones de pesos</v>
      </c>
      <c r="F58" s="200" t="s">
        <v>1022</v>
      </c>
      <c r="G58" s="264"/>
      <c r="H58" s="201"/>
      <c r="I58" s="94"/>
      <c r="J58" s="72"/>
      <c r="K58" s="72"/>
      <c r="L58" s="72"/>
      <c r="M58" s="72"/>
      <c r="N58" s="72"/>
      <c r="O58" s="72"/>
      <c r="P58" s="72"/>
      <c r="Q58" s="72"/>
      <c r="R58" s="72"/>
      <c r="S58" s="72"/>
      <c r="T58" s="72">
        <v>197424326.25</v>
      </c>
      <c r="U58" s="72">
        <f>SUM(I58:T58)</f>
        <v>197424326.25</v>
      </c>
      <c r="V58" s="114">
        <f t="shared" si="0"/>
        <v>197424326.25</v>
      </c>
      <c r="W58" s="265"/>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38" t="s">
        <v>967</v>
      </c>
      <c r="B60" s="238"/>
      <c r="C60" s="238"/>
      <c r="D60" s="238"/>
      <c r="E60" s="238"/>
      <c r="F60" s="238"/>
      <c r="G60" s="238"/>
      <c r="H60" s="238"/>
      <c r="I60" s="238"/>
      <c r="J60" s="238"/>
      <c r="K60" s="238"/>
      <c r="L60" s="238"/>
      <c r="M60" s="238"/>
      <c r="N60" s="238"/>
      <c r="O60" s="238"/>
      <c r="P60" s="238"/>
      <c r="Q60" s="238"/>
      <c r="R60" s="238"/>
      <c r="S60" s="238"/>
      <c r="T60" s="238"/>
      <c r="U60" s="238"/>
      <c r="V60" s="238"/>
      <c r="W60" s="115" t="str">
        <f>IF(ISERROR(W57/W52)=TRUE,"",(W57/W52))</f>
        <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39" t="s">
        <v>1002</v>
      </c>
      <c r="B62" s="240"/>
      <c r="C62" s="240"/>
      <c r="D62" s="240"/>
      <c r="E62" s="240"/>
      <c r="F62" s="241"/>
      <c r="G62" s="242"/>
      <c r="H62" s="242"/>
      <c r="I62" s="242"/>
      <c r="J62" s="242"/>
      <c r="K62" s="242"/>
      <c r="L62" s="242"/>
      <c r="M62" s="242"/>
      <c r="N62" s="242"/>
      <c r="O62" s="242"/>
      <c r="P62" s="242"/>
      <c r="Q62" s="242"/>
      <c r="R62" s="242"/>
      <c r="S62" s="242"/>
      <c r="T62" s="242"/>
      <c r="U62" s="242"/>
      <c r="V62" s="242"/>
      <c r="W62" s="243"/>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03" t="s">
        <v>6</v>
      </c>
      <c r="B64" s="304"/>
      <c r="C64" s="304"/>
      <c r="D64" s="304"/>
      <c r="E64" s="304"/>
      <c r="F64" s="304"/>
      <c r="G64" s="304"/>
      <c r="H64" s="304"/>
      <c r="I64" s="304"/>
      <c r="J64" s="304"/>
      <c r="K64" s="304"/>
      <c r="L64" s="304"/>
      <c r="M64" s="304"/>
      <c r="N64" s="304"/>
      <c r="O64" s="304"/>
      <c r="P64" s="304"/>
      <c r="Q64" s="304"/>
      <c r="R64" s="304"/>
      <c r="S64" s="304"/>
      <c r="T64" s="304"/>
      <c r="U64" s="304"/>
      <c r="V64" s="304"/>
      <c r="W64" s="305"/>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52" t="s">
        <v>1009</v>
      </c>
      <c r="B66" s="252"/>
      <c r="C66" s="266" t="s">
        <v>1098</v>
      </c>
      <c r="D66" s="267"/>
      <c r="E66" s="267"/>
      <c r="F66" s="267"/>
      <c r="G66" s="267"/>
      <c r="H66" s="267"/>
      <c r="I66" s="267"/>
      <c r="J66" s="267"/>
      <c r="K66" s="267"/>
      <c r="L66" s="267"/>
      <c r="M66" s="267"/>
      <c r="N66" s="267"/>
      <c r="O66" s="267"/>
      <c r="P66" s="267"/>
      <c r="Q66" s="267"/>
      <c r="R66" s="267"/>
      <c r="S66" s="267"/>
      <c r="T66" s="267"/>
      <c r="U66" s="267"/>
      <c r="V66" s="267"/>
      <c r="W66" s="268"/>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269" t="s">
        <v>1011</v>
      </c>
      <c r="B68" s="270"/>
      <c r="C68" s="270"/>
      <c r="D68" s="270"/>
      <c r="E68" s="270"/>
      <c r="F68" s="270"/>
      <c r="G68" s="270"/>
      <c r="H68" s="270"/>
      <c r="I68" s="270"/>
      <c r="J68" s="270"/>
      <c r="K68" s="270"/>
      <c r="L68" s="270"/>
      <c r="M68" s="270"/>
      <c r="N68" s="270"/>
      <c r="O68" s="270"/>
      <c r="P68" s="270"/>
      <c r="Q68" s="270"/>
      <c r="R68" s="270"/>
      <c r="S68" s="270"/>
      <c r="T68" s="270"/>
      <c r="U68" s="270"/>
      <c r="V68" s="270"/>
      <c r="W68" s="271"/>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52" t="s">
        <v>22</v>
      </c>
      <c r="B70" s="252"/>
      <c r="C70" s="272" t="s">
        <v>1099</v>
      </c>
      <c r="D70" s="272"/>
      <c r="E70" s="272"/>
      <c r="F70" s="272"/>
      <c r="G70" s="272"/>
      <c r="H70" s="272"/>
      <c r="I70" s="272"/>
      <c r="J70" s="272"/>
      <c r="K70" s="272"/>
      <c r="L70" s="272"/>
      <c r="M70" s="272"/>
      <c r="N70" s="272"/>
      <c r="O70" s="272"/>
      <c r="P70" s="272"/>
      <c r="Q70" s="272"/>
      <c r="R70" s="272"/>
      <c r="S70" s="272"/>
      <c r="T70" s="272"/>
      <c r="U70" s="272"/>
      <c r="V70" s="272"/>
      <c r="W70" s="272"/>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27" customHeight="1">
      <c r="A72" s="255" t="s">
        <v>339</v>
      </c>
      <c r="B72" s="257"/>
      <c r="C72" s="103" t="s">
        <v>1068</v>
      </c>
      <c r="D72" s="49"/>
      <c r="E72" s="252" t="s">
        <v>4</v>
      </c>
      <c r="F72" s="252"/>
      <c r="G72" s="272" t="s">
        <v>1056</v>
      </c>
      <c r="H72" s="272"/>
      <c r="I72" s="272"/>
      <c r="J72" s="272"/>
      <c r="K72" s="49"/>
      <c r="L72" s="49"/>
      <c r="M72" s="252" t="s">
        <v>1010</v>
      </c>
      <c r="N72" s="252"/>
      <c r="O72" s="252"/>
      <c r="P72" s="252"/>
      <c r="Q72" s="272" t="s">
        <v>1100</v>
      </c>
      <c r="R72" s="272"/>
      <c r="S72" s="272"/>
      <c r="T72" s="272"/>
      <c r="U72" s="272"/>
      <c r="V72" s="272"/>
      <c r="W72" s="272"/>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55" t="s">
        <v>1019</v>
      </c>
      <c r="B74" s="257"/>
      <c r="C74" s="110" t="s">
        <v>1055</v>
      </c>
      <c r="D74" s="49"/>
      <c r="E74" s="255" t="s">
        <v>24</v>
      </c>
      <c r="F74" s="257"/>
      <c r="G74" s="272" t="s">
        <v>1066</v>
      </c>
      <c r="H74" s="272"/>
      <c r="I74" s="272"/>
      <c r="J74" s="272"/>
      <c r="K74" s="49"/>
      <c r="L74" s="49"/>
      <c r="M74" s="252" t="s">
        <v>1020</v>
      </c>
      <c r="N74" s="252"/>
      <c r="O74" s="252"/>
      <c r="P74" s="252"/>
      <c r="Q74" s="272" t="s">
        <v>1071</v>
      </c>
      <c r="R74" s="272"/>
      <c r="S74" s="272"/>
      <c r="T74" s="272"/>
      <c r="U74" s="272"/>
      <c r="V74" s="272"/>
      <c r="W74" s="272"/>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52" t="s">
        <v>1005</v>
      </c>
      <c r="D76" s="252"/>
      <c r="E76" s="252"/>
      <c r="F76" s="252"/>
      <c r="H76" s="49"/>
      <c r="I76" s="49"/>
      <c r="J76" s="49"/>
      <c r="O76" s="252" t="s">
        <v>1008</v>
      </c>
      <c r="P76" s="252"/>
      <c r="Q76" s="252"/>
      <c r="R76" s="252"/>
      <c r="S76" s="252"/>
      <c r="T76" s="252"/>
      <c r="U76" s="252"/>
      <c r="V76" s="252"/>
      <c r="W76" s="90"/>
      <c r="X76" s="67"/>
      <c r="Z76" s="67"/>
      <c r="AA76" s="67"/>
      <c r="AB76" s="67"/>
      <c r="AC76" s="67"/>
      <c r="AD76" s="67"/>
      <c r="AE76" s="67"/>
      <c r="AF76" s="67"/>
      <c r="AG76" s="67"/>
    </row>
    <row r="77" spans="1:33" s="9" customFormat="1" ht="24.75" customHeight="1">
      <c r="A77" s="49"/>
      <c r="B77" s="49"/>
      <c r="C77" s="113" t="s">
        <v>1101</v>
      </c>
      <c r="D77" s="49"/>
      <c r="E77" s="273">
        <v>2020</v>
      </c>
      <c r="F77" s="273"/>
      <c r="H77" s="49"/>
      <c r="I77" s="49"/>
      <c r="J77" s="49"/>
      <c r="O77" s="306" t="s">
        <v>1063</v>
      </c>
      <c r="P77" s="306"/>
      <c r="Q77" s="306"/>
      <c r="R77" s="306"/>
      <c r="S77" s="306"/>
      <c r="T77" s="306"/>
      <c r="U77" s="306"/>
      <c r="V77" s="306"/>
      <c r="X77" s="67"/>
      <c r="Z77" s="67"/>
      <c r="AA77" s="67"/>
      <c r="AB77" s="67"/>
      <c r="AC77" s="67"/>
      <c r="AD77" s="67"/>
      <c r="AE77" s="67"/>
      <c r="AF77" s="67"/>
      <c r="AG77" s="67"/>
    </row>
    <row r="78" spans="1:33" s="99" customFormat="1" ht="12" customHeight="1">
      <c r="C78" s="109" t="s">
        <v>1006</v>
      </c>
      <c r="D78" s="100"/>
      <c r="E78" s="274" t="s">
        <v>1007</v>
      </c>
      <c r="F78" s="274"/>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75" t="s">
        <v>966</v>
      </c>
      <c r="B80" s="275"/>
      <c r="C80" s="275"/>
      <c r="D80" s="275"/>
      <c r="E80" s="275"/>
      <c r="F80" s="275"/>
      <c r="G80" s="275"/>
      <c r="H80" s="275"/>
      <c r="I80" s="275"/>
      <c r="J80" s="275"/>
      <c r="K80" s="275"/>
      <c r="L80" s="275"/>
      <c r="M80" s="275"/>
      <c r="N80" s="275"/>
      <c r="O80" s="275"/>
      <c r="P80" s="275"/>
      <c r="Q80" s="275"/>
      <c r="R80" s="275"/>
      <c r="S80" s="275"/>
      <c r="T80" s="275"/>
      <c r="U80" s="275"/>
      <c r="V80" s="275"/>
      <c r="W80" s="275"/>
      <c r="X80" s="1"/>
      <c r="Z80" s="1"/>
      <c r="AA80" s="1"/>
      <c r="AB80" s="1"/>
      <c r="AC80" s="1"/>
      <c r="AD80" s="1"/>
      <c r="AE80" s="1"/>
      <c r="AF80" s="1"/>
      <c r="AG80" s="1"/>
    </row>
    <row r="81" spans="1:33" s="3" customFormat="1" ht="15.75" customHeight="1">
      <c r="A81" s="248" t="s">
        <v>25</v>
      </c>
      <c r="B81" s="249"/>
      <c r="C81" s="252" t="s">
        <v>22</v>
      </c>
      <c r="D81" s="252"/>
      <c r="E81" s="253" t="s">
        <v>3</v>
      </c>
      <c r="F81" s="255" t="s">
        <v>329</v>
      </c>
      <c r="G81" s="256"/>
      <c r="H81" s="256"/>
      <c r="I81" s="256"/>
      <c r="J81" s="256"/>
      <c r="K81" s="256"/>
      <c r="L81" s="256"/>
      <c r="M81" s="256"/>
      <c r="N81" s="256"/>
      <c r="O81" s="256"/>
      <c r="P81" s="256"/>
      <c r="Q81" s="256"/>
      <c r="R81" s="256"/>
      <c r="S81" s="256"/>
      <c r="T81" s="257"/>
      <c r="U81" s="104"/>
      <c r="V81" s="196" t="s">
        <v>27</v>
      </c>
      <c r="W81" s="252" t="s">
        <v>1023</v>
      </c>
      <c r="X81" s="1"/>
      <c r="Z81" s="1"/>
      <c r="AA81" s="1"/>
      <c r="AB81" s="1"/>
      <c r="AC81" s="1"/>
      <c r="AD81" s="1"/>
      <c r="AE81" s="1"/>
      <c r="AF81" s="1"/>
      <c r="AG81" s="1"/>
    </row>
    <row r="82" spans="1:33" ht="18.75" customHeight="1">
      <c r="A82" s="250"/>
      <c r="B82" s="251"/>
      <c r="C82" s="252"/>
      <c r="D82" s="252"/>
      <c r="E82" s="254"/>
      <c r="F82" s="258" t="s">
        <v>300</v>
      </c>
      <c r="G82" s="259"/>
      <c r="H82" s="260"/>
      <c r="I82" s="71" t="s">
        <v>28</v>
      </c>
      <c r="J82" s="71" t="s">
        <v>7</v>
      </c>
      <c r="K82" s="71" t="s">
        <v>8</v>
      </c>
      <c r="L82" s="71" t="s">
        <v>9</v>
      </c>
      <c r="M82" s="71" t="s">
        <v>10</v>
      </c>
      <c r="N82" s="71" t="s">
        <v>11</v>
      </c>
      <c r="O82" s="71" t="s">
        <v>12</v>
      </c>
      <c r="P82" s="71" t="s">
        <v>13</v>
      </c>
      <c r="Q82" s="71" t="s">
        <v>14</v>
      </c>
      <c r="R82" s="71" t="s">
        <v>15</v>
      </c>
      <c r="S82" s="71" t="s">
        <v>16</v>
      </c>
      <c r="T82" s="71" t="s">
        <v>17</v>
      </c>
      <c r="U82" s="14"/>
      <c r="V82" s="197"/>
      <c r="W82" s="252"/>
    </row>
    <row r="83" spans="1:33" ht="29.25" customHeight="1">
      <c r="A83" s="261" t="s">
        <v>1</v>
      </c>
      <c r="B83" s="261"/>
      <c r="C83" s="276" t="s">
        <v>1102</v>
      </c>
      <c r="D83" s="276"/>
      <c r="E83" s="111" t="s">
        <v>1062</v>
      </c>
      <c r="F83" s="200" t="s">
        <v>1000</v>
      </c>
      <c r="G83" s="264"/>
      <c r="H83" s="201"/>
      <c r="I83" s="94"/>
      <c r="J83" s="72"/>
      <c r="K83" s="72"/>
      <c r="L83" s="72"/>
      <c r="M83" s="72"/>
      <c r="N83" s="72"/>
      <c r="O83" s="72"/>
      <c r="P83" s="72"/>
      <c r="Q83" s="72"/>
      <c r="R83" s="72"/>
      <c r="S83" s="72"/>
      <c r="T83" s="72">
        <v>2048247738</v>
      </c>
      <c r="U83" s="73"/>
      <c r="V83" s="114">
        <f>IF(SUM(I83:T83)=0,"",SUM(I83:T83))</f>
        <v>2048247738</v>
      </c>
      <c r="W83" s="265" t="str">
        <f>IF($G$74="porcentaje",FIXED(V83/V84*100,2)&amp;"%",IF($G$74="Promedio",V83/V84,IF($G$74="variación porcentual",FIXED(((V83/V84)-1)*100,2)&amp;"%",IF($G$74="OTRAS","CAPTURAR EL RESULTADO DEL INDICADOR"))))</f>
        <v>100.00%</v>
      </c>
      <c r="Y83" s="1"/>
      <c r="AC83" s="10"/>
      <c r="AF83" s="10"/>
      <c r="AG83" s="10"/>
    </row>
    <row r="84" spans="1:33" ht="30" customHeight="1">
      <c r="A84" s="261" t="s">
        <v>2</v>
      </c>
      <c r="B84" s="261"/>
      <c r="C84" s="276" t="s">
        <v>1103</v>
      </c>
      <c r="D84" s="276"/>
      <c r="E84" s="111" t="s">
        <v>1062</v>
      </c>
      <c r="F84" s="200" t="s">
        <v>1001</v>
      </c>
      <c r="G84" s="264"/>
      <c r="H84" s="201"/>
      <c r="I84" s="94"/>
      <c r="J84" s="72"/>
      <c r="K84" s="72"/>
      <c r="L84" s="72"/>
      <c r="M84" s="72"/>
      <c r="N84" s="72"/>
      <c r="O84" s="72"/>
      <c r="P84" s="72"/>
      <c r="Q84" s="72"/>
      <c r="R84" s="72"/>
      <c r="S84" s="72"/>
      <c r="T84" s="72">
        <v>2048247738</v>
      </c>
      <c r="U84" s="72">
        <f>SUM(I84:T84)</f>
        <v>2048247738</v>
      </c>
      <c r="V84" s="114">
        <f>IF(SUM(I84:T84)=0,"",SUM(I84:T84))</f>
        <v>2048247738</v>
      </c>
      <c r="W84" s="265"/>
      <c r="Y84" s="1"/>
      <c r="AA84" s="3"/>
      <c r="AC84" s="10"/>
      <c r="AF84" s="10"/>
      <c r="AG84" s="10"/>
    </row>
    <row r="85" spans="1:33" ht="17.25" customHeight="1">
      <c r="A85" s="247" t="s">
        <v>298</v>
      </c>
      <c r="B85" s="247"/>
      <c r="C85" s="247"/>
      <c r="D85" s="247"/>
      <c r="E85" s="247"/>
      <c r="F85" s="247"/>
      <c r="G85" s="247"/>
      <c r="H85" s="247"/>
      <c r="I85" s="247"/>
      <c r="J85" s="247"/>
      <c r="K85" s="247"/>
      <c r="L85" s="247"/>
      <c r="M85" s="247"/>
      <c r="N85" s="247"/>
      <c r="O85" s="247"/>
      <c r="P85" s="247"/>
      <c r="Q85" s="247"/>
      <c r="R85" s="247"/>
      <c r="S85" s="247"/>
      <c r="T85" s="247"/>
      <c r="U85" s="247"/>
      <c r="V85" s="247"/>
      <c r="W85" s="247"/>
    </row>
    <row r="86" spans="1:33" s="3" customFormat="1" ht="15.75" customHeight="1">
      <c r="A86" s="248" t="s">
        <v>25</v>
      </c>
      <c r="B86" s="249"/>
      <c r="C86" s="252" t="s">
        <v>22</v>
      </c>
      <c r="D86" s="252"/>
      <c r="E86" s="253" t="s">
        <v>3</v>
      </c>
      <c r="F86" s="255" t="s">
        <v>329</v>
      </c>
      <c r="G86" s="256"/>
      <c r="H86" s="256"/>
      <c r="I86" s="256"/>
      <c r="J86" s="256"/>
      <c r="K86" s="256"/>
      <c r="L86" s="256"/>
      <c r="M86" s="256"/>
      <c r="N86" s="256"/>
      <c r="O86" s="256"/>
      <c r="P86" s="256"/>
      <c r="Q86" s="256"/>
      <c r="R86" s="256"/>
      <c r="S86" s="256"/>
      <c r="T86" s="257"/>
      <c r="U86" s="104"/>
      <c r="V86" s="196" t="s">
        <v>27</v>
      </c>
      <c r="W86" s="252" t="s">
        <v>1024</v>
      </c>
      <c r="X86" s="1"/>
      <c r="Z86" s="1"/>
      <c r="AA86" s="1"/>
      <c r="AB86" s="1"/>
      <c r="AC86" s="1"/>
      <c r="AD86" s="1"/>
      <c r="AE86" s="1"/>
      <c r="AF86" s="1"/>
      <c r="AG86" s="1"/>
    </row>
    <row r="87" spans="1:33" ht="18.75" customHeight="1">
      <c r="A87" s="250"/>
      <c r="B87" s="251"/>
      <c r="C87" s="252"/>
      <c r="D87" s="252"/>
      <c r="E87" s="254"/>
      <c r="F87" s="258" t="s">
        <v>298</v>
      </c>
      <c r="G87" s="259"/>
      <c r="H87" s="260"/>
      <c r="I87" s="71" t="s">
        <v>28</v>
      </c>
      <c r="J87" s="71" t="s">
        <v>7</v>
      </c>
      <c r="K87" s="71" t="s">
        <v>8</v>
      </c>
      <c r="L87" s="71" t="s">
        <v>9</v>
      </c>
      <c r="M87" s="71" t="s">
        <v>10</v>
      </c>
      <c r="N87" s="71" t="s">
        <v>11</v>
      </c>
      <c r="O87" s="71" t="s">
        <v>12</v>
      </c>
      <c r="P87" s="71" t="s">
        <v>13</v>
      </c>
      <c r="Q87" s="71" t="s">
        <v>14</v>
      </c>
      <c r="R87" s="71" t="s">
        <v>15</v>
      </c>
      <c r="S87" s="71" t="s">
        <v>16</v>
      </c>
      <c r="T87" s="71" t="s">
        <v>17</v>
      </c>
      <c r="U87" s="14"/>
      <c r="V87" s="197"/>
      <c r="W87" s="252"/>
    </row>
    <row r="88" spans="1:33" ht="28.5" customHeight="1">
      <c r="A88" s="291" t="s">
        <v>1</v>
      </c>
      <c r="B88" s="293"/>
      <c r="C88" s="262" t="str">
        <f>IF(C83=0,"",C83)</f>
        <v>Recursos fiscales invertidos</v>
      </c>
      <c r="D88" s="263"/>
      <c r="E88" s="133" t="str">
        <f>IF(E83=0,"",E83)</f>
        <v>Millones de pesos</v>
      </c>
      <c r="F88" s="200" t="s">
        <v>1021</v>
      </c>
      <c r="G88" s="264"/>
      <c r="H88" s="201"/>
      <c r="I88" s="94"/>
      <c r="J88" s="72"/>
      <c r="K88" s="72"/>
      <c r="L88" s="72"/>
      <c r="M88" s="72"/>
      <c r="N88" s="72"/>
      <c r="O88" s="72"/>
      <c r="P88" s="72"/>
      <c r="Q88" s="72"/>
      <c r="R88" s="72"/>
      <c r="S88" s="72"/>
      <c r="T88" s="72"/>
      <c r="U88" s="73"/>
      <c r="V88" s="114" t="str">
        <f>IF(SUM(I88:T88)=0,"",SUM(I88:T88))</f>
        <v/>
      </c>
      <c r="W88" s="265" t="e">
        <f>IF($G$74="porcentaje",FIXED(V88/V89*100,2)&amp;"%",IF($G$74="Promedio",V88/V89,IF($G$74="variación porcentual",FIXED(((V88/V89)-1)*100,2)&amp;"%",IF($G$74="OTRAS","CAPTURAR EL RESULTADO DEL INDICADOR"))))</f>
        <v>#VALUE!</v>
      </c>
      <c r="Y88" s="1"/>
      <c r="AC88" s="10"/>
      <c r="AF88" s="10"/>
      <c r="AG88" s="10"/>
    </row>
    <row r="89" spans="1:33" ht="28.5" customHeight="1">
      <c r="A89" s="291" t="s">
        <v>2</v>
      </c>
      <c r="B89" s="293"/>
      <c r="C89" s="262" t="str">
        <f>IF(C84=0,"",C84)</f>
        <v>Recursos fiscales recaudados</v>
      </c>
      <c r="D89" s="263"/>
      <c r="E89" s="133" t="str">
        <f>IF(E84=0,"",E84)</f>
        <v>Millones de pesos</v>
      </c>
      <c r="F89" s="200" t="s">
        <v>1022</v>
      </c>
      <c r="G89" s="264"/>
      <c r="H89" s="201"/>
      <c r="I89" s="94"/>
      <c r="J89" s="72"/>
      <c r="K89" s="72"/>
      <c r="L89" s="72"/>
      <c r="M89" s="72"/>
      <c r="N89" s="72"/>
      <c r="O89" s="72"/>
      <c r="P89" s="72"/>
      <c r="Q89" s="72"/>
      <c r="R89" s="72"/>
      <c r="S89" s="72"/>
      <c r="T89" s="72">
        <v>2048247738</v>
      </c>
      <c r="U89" s="72">
        <f>SUM(I89:T89)</f>
        <v>2048247738</v>
      </c>
      <c r="V89" s="114">
        <f>IF(SUM(I89:T89)=0,"",SUM(I89:T89))</f>
        <v>2048247738</v>
      </c>
      <c r="W89" s="265"/>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38" t="s">
        <v>967</v>
      </c>
      <c r="B91" s="238"/>
      <c r="C91" s="238"/>
      <c r="D91" s="238"/>
      <c r="E91" s="238"/>
      <c r="F91" s="238"/>
      <c r="G91" s="238"/>
      <c r="H91" s="238"/>
      <c r="I91" s="238"/>
      <c r="J91" s="238"/>
      <c r="K91" s="238"/>
      <c r="L91" s="238"/>
      <c r="M91" s="238"/>
      <c r="N91" s="238"/>
      <c r="O91" s="238"/>
      <c r="P91" s="238"/>
      <c r="Q91" s="238"/>
      <c r="R91" s="238"/>
      <c r="S91" s="238"/>
      <c r="T91" s="238"/>
      <c r="U91" s="238"/>
      <c r="V91" s="238"/>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39" t="s">
        <v>1002</v>
      </c>
      <c r="B93" s="240"/>
      <c r="C93" s="240"/>
      <c r="D93" s="240"/>
      <c r="E93" s="240"/>
      <c r="F93" s="241"/>
      <c r="G93" s="242"/>
      <c r="H93" s="242"/>
      <c r="I93" s="242"/>
      <c r="J93" s="242"/>
      <c r="K93" s="242"/>
      <c r="L93" s="242"/>
      <c r="M93" s="242"/>
      <c r="N93" s="242"/>
      <c r="O93" s="242"/>
      <c r="P93" s="242"/>
      <c r="Q93" s="242"/>
      <c r="R93" s="242"/>
      <c r="S93" s="242"/>
      <c r="T93" s="242"/>
      <c r="U93" s="242"/>
      <c r="V93" s="242"/>
      <c r="W93" s="243"/>
      <c r="X93" s="1"/>
      <c r="Z93" s="1"/>
      <c r="AA93" s="1"/>
      <c r="AB93" s="1"/>
      <c r="AC93" s="1"/>
      <c r="AD93" s="1"/>
      <c r="AE93" s="1"/>
      <c r="AF93" s="1"/>
      <c r="AG93" s="1"/>
    </row>
    <row r="94" spans="1:33" s="70" customFormat="1" ht="7.5" customHeight="1">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69"/>
      <c r="Z94" s="69"/>
      <c r="AA94" s="69"/>
      <c r="AB94" s="69"/>
      <c r="AC94" s="69"/>
      <c r="AD94" s="69"/>
      <c r="AE94" s="69"/>
      <c r="AF94" s="69"/>
      <c r="AG94" s="69"/>
    </row>
    <row r="95" spans="1:33" s="3" customFormat="1" ht="15" customHeight="1">
      <c r="A95" s="303" t="s">
        <v>1003</v>
      </c>
      <c r="B95" s="304"/>
      <c r="C95" s="304"/>
      <c r="D95" s="304"/>
      <c r="E95" s="304"/>
      <c r="F95" s="304"/>
      <c r="G95" s="304"/>
      <c r="H95" s="304"/>
      <c r="I95" s="304"/>
      <c r="J95" s="304"/>
      <c r="K95" s="304"/>
      <c r="L95" s="304"/>
      <c r="M95" s="304"/>
      <c r="N95" s="304"/>
      <c r="O95" s="304"/>
      <c r="P95" s="304"/>
      <c r="Q95" s="304"/>
      <c r="R95" s="304"/>
      <c r="S95" s="304"/>
      <c r="T95" s="304"/>
      <c r="U95" s="304"/>
      <c r="V95" s="304"/>
      <c r="W95" s="305"/>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52" t="s">
        <v>1012</v>
      </c>
      <c r="B97" s="252"/>
      <c r="C97" s="266" t="s">
        <v>1064</v>
      </c>
      <c r="D97" s="267"/>
      <c r="E97" s="267"/>
      <c r="F97" s="267"/>
      <c r="G97" s="267"/>
      <c r="H97" s="267"/>
      <c r="I97" s="267"/>
      <c r="J97" s="267"/>
      <c r="K97" s="267"/>
      <c r="L97" s="267"/>
      <c r="M97" s="267"/>
      <c r="N97" s="267"/>
      <c r="O97" s="267"/>
      <c r="P97" s="267"/>
      <c r="Q97" s="267"/>
      <c r="R97" s="267"/>
      <c r="S97" s="267"/>
      <c r="T97" s="267"/>
      <c r="U97" s="267"/>
      <c r="V97" s="267"/>
      <c r="W97" s="268"/>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269" t="s">
        <v>1011</v>
      </c>
      <c r="B99" s="270"/>
      <c r="C99" s="270"/>
      <c r="D99" s="270"/>
      <c r="E99" s="270"/>
      <c r="F99" s="270"/>
      <c r="G99" s="270"/>
      <c r="H99" s="270"/>
      <c r="I99" s="270"/>
      <c r="J99" s="270"/>
      <c r="K99" s="270"/>
      <c r="L99" s="270"/>
      <c r="M99" s="270"/>
      <c r="N99" s="270"/>
      <c r="O99" s="270"/>
      <c r="P99" s="270"/>
      <c r="Q99" s="270"/>
      <c r="R99" s="270"/>
      <c r="S99" s="270"/>
      <c r="T99" s="270"/>
      <c r="U99" s="270"/>
      <c r="V99" s="270"/>
      <c r="W99" s="271"/>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52" t="s">
        <v>22</v>
      </c>
      <c r="B101" s="252"/>
      <c r="C101" s="272" t="s">
        <v>1065</v>
      </c>
      <c r="D101" s="272"/>
      <c r="E101" s="272"/>
      <c r="F101" s="272"/>
      <c r="G101" s="272"/>
      <c r="H101" s="272"/>
      <c r="I101" s="272"/>
      <c r="J101" s="272"/>
      <c r="K101" s="272"/>
      <c r="L101" s="272"/>
      <c r="M101" s="272"/>
      <c r="N101" s="272"/>
      <c r="O101" s="272"/>
      <c r="P101" s="272"/>
      <c r="Q101" s="272"/>
      <c r="R101" s="272"/>
      <c r="S101" s="272"/>
      <c r="T101" s="272"/>
      <c r="U101" s="272"/>
      <c r="V101" s="272"/>
      <c r="W101" s="272"/>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55" t="s">
        <v>339</v>
      </c>
      <c r="B103" s="257"/>
      <c r="C103" s="103" t="s">
        <v>1068</v>
      </c>
      <c r="D103" s="49"/>
      <c r="E103" s="252" t="s">
        <v>4</v>
      </c>
      <c r="F103" s="252"/>
      <c r="G103" s="272" t="s">
        <v>1069</v>
      </c>
      <c r="H103" s="272"/>
      <c r="I103" s="272"/>
      <c r="J103" s="272"/>
      <c r="K103" s="49"/>
      <c r="L103" s="49"/>
      <c r="M103" s="252" t="s">
        <v>1010</v>
      </c>
      <c r="N103" s="252"/>
      <c r="O103" s="252"/>
      <c r="P103" s="252"/>
      <c r="Q103" s="272" t="s">
        <v>1070</v>
      </c>
      <c r="R103" s="272"/>
      <c r="S103" s="272"/>
      <c r="T103" s="272"/>
      <c r="U103" s="272"/>
      <c r="V103" s="272"/>
      <c r="W103" s="272"/>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55" t="s">
        <v>1019</v>
      </c>
      <c r="B105" s="257"/>
      <c r="C105" s="110" t="s">
        <v>1067</v>
      </c>
      <c r="D105" s="49"/>
      <c r="E105" s="255" t="s">
        <v>24</v>
      </c>
      <c r="F105" s="257"/>
      <c r="G105" s="272" t="s">
        <v>1066</v>
      </c>
      <c r="H105" s="272"/>
      <c r="I105" s="272"/>
      <c r="J105" s="272"/>
      <c r="K105" s="49"/>
      <c r="L105" s="49"/>
      <c r="M105" s="252" t="s">
        <v>1020</v>
      </c>
      <c r="N105" s="252"/>
      <c r="O105" s="252"/>
      <c r="P105" s="252"/>
      <c r="Q105" s="272" t="s">
        <v>1071</v>
      </c>
      <c r="R105" s="272"/>
      <c r="S105" s="272"/>
      <c r="T105" s="272"/>
      <c r="U105" s="272"/>
      <c r="V105" s="272"/>
      <c r="W105" s="272"/>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52" t="s">
        <v>1005</v>
      </c>
      <c r="D107" s="252"/>
      <c r="E107" s="252"/>
      <c r="F107" s="252"/>
      <c r="H107" s="49"/>
      <c r="I107" s="49"/>
      <c r="J107" s="49"/>
      <c r="O107" s="252" t="s">
        <v>1008</v>
      </c>
      <c r="P107" s="252"/>
      <c r="Q107" s="252"/>
      <c r="R107" s="252"/>
      <c r="S107" s="252"/>
      <c r="T107" s="252"/>
      <c r="U107" s="252"/>
      <c r="V107" s="252"/>
      <c r="W107" s="90"/>
      <c r="X107" s="67"/>
      <c r="Z107" s="67"/>
      <c r="AA107" s="67"/>
      <c r="AB107" s="67"/>
      <c r="AC107" s="67"/>
      <c r="AD107" s="67"/>
      <c r="AE107" s="67"/>
      <c r="AF107" s="67"/>
      <c r="AG107" s="67"/>
    </row>
    <row r="108" spans="1:33" s="9" customFormat="1" ht="24.75" customHeight="1">
      <c r="A108" s="49"/>
      <c r="B108" s="49"/>
      <c r="C108" s="113">
        <v>25</v>
      </c>
      <c r="D108" s="49"/>
      <c r="E108" s="273">
        <v>2020</v>
      </c>
      <c r="F108" s="273"/>
      <c r="H108" s="49"/>
      <c r="I108" s="49"/>
      <c r="J108" s="49"/>
      <c r="O108" s="301">
        <v>25</v>
      </c>
      <c r="P108" s="301"/>
      <c r="Q108" s="301"/>
      <c r="R108" s="301"/>
      <c r="S108" s="301"/>
      <c r="T108" s="301"/>
      <c r="U108" s="301"/>
      <c r="V108" s="301"/>
      <c r="X108" s="67"/>
      <c r="Z108" s="67"/>
      <c r="AA108" s="67"/>
      <c r="AB108" s="67"/>
      <c r="AC108" s="67"/>
      <c r="AD108" s="67"/>
      <c r="AE108" s="67"/>
      <c r="AF108" s="67"/>
      <c r="AG108" s="67"/>
    </row>
    <row r="109" spans="1:33" s="99" customFormat="1" ht="12" customHeight="1">
      <c r="C109" s="109" t="s">
        <v>1006</v>
      </c>
      <c r="D109" s="100"/>
      <c r="E109" s="274" t="s">
        <v>1007</v>
      </c>
      <c r="F109" s="274"/>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75" t="s">
        <v>966</v>
      </c>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1"/>
      <c r="Z111" s="1"/>
      <c r="AA111" s="1"/>
      <c r="AB111" s="1"/>
      <c r="AC111" s="1"/>
      <c r="AD111" s="1"/>
      <c r="AE111" s="1"/>
      <c r="AF111" s="1"/>
      <c r="AG111" s="1"/>
    </row>
    <row r="112" spans="1:33" s="3" customFormat="1" ht="15.75" customHeight="1">
      <c r="A112" s="248" t="s">
        <v>25</v>
      </c>
      <c r="B112" s="249"/>
      <c r="C112" s="252" t="s">
        <v>22</v>
      </c>
      <c r="D112" s="252"/>
      <c r="E112" s="253" t="s">
        <v>3</v>
      </c>
      <c r="F112" s="255" t="s">
        <v>329</v>
      </c>
      <c r="G112" s="256"/>
      <c r="H112" s="256"/>
      <c r="I112" s="256"/>
      <c r="J112" s="256"/>
      <c r="K112" s="256"/>
      <c r="L112" s="256"/>
      <c r="M112" s="256"/>
      <c r="N112" s="256"/>
      <c r="O112" s="256"/>
      <c r="P112" s="256"/>
      <c r="Q112" s="256"/>
      <c r="R112" s="256"/>
      <c r="S112" s="256"/>
      <c r="T112" s="257"/>
      <c r="U112" s="104"/>
      <c r="V112" s="196" t="s">
        <v>27</v>
      </c>
      <c r="W112" s="252" t="s">
        <v>1023</v>
      </c>
      <c r="X112" s="1"/>
      <c r="Z112" s="1"/>
      <c r="AA112" s="1"/>
      <c r="AB112" s="1"/>
      <c r="AC112" s="1"/>
      <c r="AD112" s="1"/>
      <c r="AE112" s="1"/>
      <c r="AF112" s="1"/>
      <c r="AG112" s="1"/>
    </row>
    <row r="113" spans="1:33" ht="18.75" customHeight="1">
      <c r="A113" s="250"/>
      <c r="B113" s="251"/>
      <c r="C113" s="252"/>
      <c r="D113" s="252"/>
      <c r="E113" s="254"/>
      <c r="F113" s="258" t="s">
        <v>300</v>
      </c>
      <c r="G113" s="259"/>
      <c r="H113" s="260"/>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97"/>
      <c r="W113" s="252"/>
    </row>
    <row r="114" spans="1:33" ht="29.25" customHeight="1">
      <c r="A114" s="261" t="s">
        <v>1</v>
      </c>
      <c r="B114" s="261"/>
      <c r="C114" s="276" t="s">
        <v>1072</v>
      </c>
      <c r="D114" s="276"/>
      <c r="E114" s="111" t="s">
        <v>1074</v>
      </c>
      <c r="F114" s="200" t="s">
        <v>1000</v>
      </c>
      <c r="G114" s="264"/>
      <c r="H114" s="201"/>
      <c r="I114" s="94"/>
      <c r="J114" s="72"/>
      <c r="K114" s="72"/>
      <c r="L114" s="72"/>
      <c r="M114" s="72"/>
      <c r="N114" s="72">
        <v>11</v>
      </c>
      <c r="O114" s="72"/>
      <c r="P114" s="72"/>
      <c r="Q114" s="72"/>
      <c r="R114" s="72"/>
      <c r="S114" s="72"/>
      <c r="T114" s="72">
        <v>14</v>
      </c>
      <c r="U114" s="73"/>
      <c r="V114" s="114">
        <f>IF(SUM(I114:T114)=0,"",SUM(I114:T114))</f>
        <v>25</v>
      </c>
      <c r="W114" s="265" t="str">
        <f>IF($G$105="porcentaje",FIXED(V114/V115*100,2)&amp;"%",IF($G$105="Promedio",V114/V115,IF($G$105="variación porcentual",FIXED(((V114/V115)-1)*100,2)&amp;"%",IF($G$105="OTRAS","CAPTURAR EL RESULTADO DEL INDICADOR"))))</f>
        <v>100.00%</v>
      </c>
      <c r="Y114" s="112"/>
      <c r="AC114" s="10"/>
      <c r="AF114" s="10"/>
      <c r="AG114" s="10"/>
    </row>
    <row r="115" spans="1:33" ht="30" customHeight="1">
      <c r="A115" s="261" t="s">
        <v>2</v>
      </c>
      <c r="B115" s="261"/>
      <c r="C115" s="276" t="s">
        <v>1073</v>
      </c>
      <c r="D115" s="276"/>
      <c r="E115" s="111" t="s">
        <v>1074</v>
      </c>
      <c r="F115" s="200" t="s">
        <v>1001</v>
      </c>
      <c r="G115" s="264"/>
      <c r="H115" s="201"/>
      <c r="I115" s="94"/>
      <c r="J115" s="72"/>
      <c r="K115" s="72"/>
      <c r="L115" s="72"/>
      <c r="M115" s="72"/>
      <c r="N115" s="72">
        <v>11</v>
      </c>
      <c r="O115" s="72"/>
      <c r="P115" s="72"/>
      <c r="Q115" s="72"/>
      <c r="R115" s="72"/>
      <c r="S115" s="72"/>
      <c r="T115" s="72">
        <v>14</v>
      </c>
      <c r="U115" s="72">
        <f>SUM(I115:T115)</f>
        <v>25</v>
      </c>
      <c r="V115" s="114">
        <f>IF(SUM(I115:T115)=0,"",SUM(I115:T115))</f>
        <v>25</v>
      </c>
      <c r="W115" s="265"/>
      <c r="Y115" s="1"/>
      <c r="AA115" s="3"/>
      <c r="AC115" s="10"/>
      <c r="AF115" s="10"/>
      <c r="AG115" s="10"/>
    </row>
    <row r="116" spans="1:33" ht="17.25" customHeight="1">
      <c r="A116" s="247" t="s">
        <v>298</v>
      </c>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row>
    <row r="117" spans="1:33" s="3" customFormat="1" ht="15.75" customHeight="1">
      <c r="A117" s="248" t="s">
        <v>25</v>
      </c>
      <c r="B117" s="249"/>
      <c r="C117" s="252" t="s">
        <v>22</v>
      </c>
      <c r="D117" s="252"/>
      <c r="E117" s="253" t="s">
        <v>3</v>
      </c>
      <c r="F117" s="255" t="s">
        <v>329</v>
      </c>
      <c r="G117" s="256"/>
      <c r="H117" s="256"/>
      <c r="I117" s="256"/>
      <c r="J117" s="256"/>
      <c r="K117" s="256"/>
      <c r="L117" s="256"/>
      <c r="M117" s="256"/>
      <c r="N117" s="256"/>
      <c r="O117" s="256"/>
      <c r="P117" s="256"/>
      <c r="Q117" s="256"/>
      <c r="R117" s="256"/>
      <c r="S117" s="256"/>
      <c r="T117" s="257"/>
      <c r="U117" s="104"/>
      <c r="V117" s="196" t="s">
        <v>27</v>
      </c>
      <c r="W117" s="252" t="s">
        <v>1024</v>
      </c>
      <c r="X117" s="1"/>
      <c r="Z117" s="1"/>
      <c r="AA117" s="1"/>
      <c r="AB117" s="1"/>
      <c r="AC117" s="1"/>
      <c r="AD117" s="1"/>
      <c r="AE117" s="1"/>
      <c r="AF117" s="1"/>
      <c r="AG117" s="1"/>
    </row>
    <row r="118" spans="1:33" ht="18.75" customHeight="1">
      <c r="A118" s="250"/>
      <c r="B118" s="251"/>
      <c r="C118" s="252"/>
      <c r="D118" s="252"/>
      <c r="E118" s="254"/>
      <c r="F118" s="258" t="s">
        <v>298</v>
      </c>
      <c r="G118" s="259"/>
      <c r="H118" s="260"/>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97"/>
      <c r="W118" s="252"/>
    </row>
    <row r="119" spans="1:33" ht="29.25" customHeight="1">
      <c r="A119" s="261" t="s">
        <v>1</v>
      </c>
      <c r="B119" s="261"/>
      <c r="C119" s="262" t="str">
        <f>IF(C114=0,"",C114)</f>
        <v>Disposiciones cumplidas</v>
      </c>
      <c r="D119" s="263"/>
      <c r="E119" s="133" t="str">
        <f>IF(E114=0,"",E114)</f>
        <v>Disposiciones</v>
      </c>
      <c r="F119" s="200" t="s">
        <v>1021</v>
      </c>
      <c r="G119" s="264"/>
      <c r="H119" s="201"/>
      <c r="I119" s="94"/>
      <c r="J119" s="72"/>
      <c r="K119" s="72"/>
      <c r="L119" s="72"/>
      <c r="M119" s="72"/>
      <c r="N119" s="72">
        <v>11</v>
      </c>
      <c r="O119" s="72"/>
      <c r="P119" s="72"/>
      <c r="Q119" s="72"/>
      <c r="R119" s="72"/>
      <c r="S119" s="72"/>
      <c r="T119" s="72"/>
      <c r="U119" s="73"/>
      <c r="V119" s="114">
        <f>IF(SUM(I119:T119)=0,"",SUM(I119:T119))</f>
        <v>11</v>
      </c>
      <c r="W119" s="265" t="str">
        <f>IF($G$105="porcentaje",FIXED(V119/V120*100,2)&amp;"%",IF($G$105="Promedio",V119/V120,IF($G$105="variación porcentual",FIXED(((V119/V120)-1)*100,2)&amp;"%",IF($G$105="OTRAS","CAPTURAR EL RESULTADO DEL INDICADOR"))))</f>
        <v>44.00%</v>
      </c>
      <c r="Y119" s="1"/>
      <c r="AC119" s="10"/>
      <c r="AF119" s="10"/>
      <c r="AG119" s="10"/>
    </row>
    <row r="120" spans="1:33" ht="30" customHeight="1">
      <c r="A120" s="261" t="s">
        <v>2</v>
      </c>
      <c r="B120" s="261"/>
      <c r="C120" s="262" t="str">
        <f>IF(C115=0,"",C115)</f>
        <v>Disposiciones calendarizadas</v>
      </c>
      <c r="D120" s="263"/>
      <c r="E120" s="133" t="str">
        <f>IF(E115=0,"",E115)</f>
        <v>Disposiciones</v>
      </c>
      <c r="F120" s="200" t="s">
        <v>1022</v>
      </c>
      <c r="G120" s="264"/>
      <c r="H120" s="201"/>
      <c r="I120" s="94"/>
      <c r="J120" s="72"/>
      <c r="K120" s="72"/>
      <c r="L120" s="72"/>
      <c r="M120" s="72"/>
      <c r="N120" s="72">
        <v>11</v>
      </c>
      <c r="O120" s="72"/>
      <c r="P120" s="72"/>
      <c r="Q120" s="72"/>
      <c r="R120" s="72"/>
      <c r="S120" s="72"/>
      <c r="T120" s="72">
        <v>14</v>
      </c>
      <c r="U120" s="72">
        <f>SUM(I120:T120)</f>
        <v>25</v>
      </c>
      <c r="V120" s="114">
        <f>IF(SUM(I120:T120)=0,"",SUM(I120:T120))</f>
        <v>25</v>
      </c>
      <c r="W120" s="265"/>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38" t="s">
        <v>967</v>
      </c>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115">
        <f>IF(ISERROR(W119/W114)=TRUE,"",(W119/W114))</f>
        <v>0.44</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39" t="s">
        <v>1002</v>
      </c>
      <c r="B124" s="240"/>
      <c r="C124" s="240"/>
      <c r="D124" s="240"/>
      <c r="E124" s="240"/>
      <c r="F124" s="241"/>
      <c r="G124" s="242"/>
      <c r="H124" s="242"/>
      <c r="I124" s="242"/>
      <c r="J124" s="242"/>
      <c r="K124" s="242"/>
      <c r="L124" s="242"/>
      <c r="M124" s="242"/>
      <c r="N124" s="242"/>
      <c r="O124" s="242"/>
      <c r="P124" s="242"/>
      <c r="Q124" s="242"/>
      <c r="R124" s="242"/>
      <c r="S124" s="242"/>
      <c r="T124" s="242"/>
      <c r="U124" s="242"/>
      <c r="V124" s="242"/>
      <c r="W124" s="243"/>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52" t="s">
        <v>1013</v>
      </c>
      <c r="B126" s="252"/>
      <c r="C126" s="266" t="s">
        <v>1078</v>
      </c>
      <c r="D126" s="267"/>
      <c r="E126" s="267"/>
      <c r="F126" s="267"/>
      <c r="G126" s="267"/>
      <c r="H126" s="267"/>
      <c r="I126" s="267"/>
      <c r="J126" s="267"/>
      <c r="K126" s="267"/>
      <c r="L126" s="267"/>
      <c r="M126" s="267"/>
      <c r="N126" s="267"/>
      <c r="O126" s="267"/>
      <c r="P126" s="267"/>
      <c r="Q126" s="267"/>
      <c r="R126" s="267"/>
      <c r="S126" s="267"/>
      <c r="T126" s="267"/>
      <c r="U126" s="267"/>
      <c r="V126" s="267"/>
      <c r="W126" s="268"/>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269" t="s">
        <v>1011</v>
      </c>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1"/>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52" t="s">
        <v>22</v>
      </c>
      <c r="B130" s="252"/>
      <c r="C130" s="272" t="s">
        <v>1077</v>
      </c>
      <c r="D130" s="272"/>
      <c r="E130" s="272"/>
      <c r="F130" s="272"/>
      <c r="G130" s="272"/>
      <c r="H130" s="272"/>
      <c r="I130" s="272"/>
      <c r="J130" s="272"/>
      <c r="K130" s="272"/>
      <c r="L130" s="272"/>
      <c r="M130" s="272"/>
      <c r="N130" s="272"/>
      <c r="O130" s="272"/>
      <c r="P130" s="272"/>
      <c r="Q130" s="272"/>
      <c r="R130" s="272"/>
      <c r="S130" s="272"/>
      <c r="T130" s="272"/>
      <c r="U130" s="272"/>
      <c r="V130" s="272"/>
      <c r="W130" s="272"/>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55" t="s">
        <v>339</v>
      </c>
      <c r="B132" s="257"/>
      <c r="C132" s="103" t="s">
        <v>1075</v>
      </c>
      <c r="D132" s="49"/>
      <c r="E132" s="252" t="s">
        <v>4</v>
      </c>
      <c r="F132" s="252"/>
      <c r="G132" s="272" t="s">
        <v>1069</v>
      </c>
      <c r="H132" s="272"/>
      <c r="I132" s="272"/>
      <c r="J132" s="272"/>
      <c r="K132" s="49"/>
      <c r="L132" s="49"/>
      <c r="M132" s="252" t="s">
        <v>1010</v>
      </c>
      <c r="N132" s="252"/>
      <c r="O132" s="252"/>
      <c r="P132" s="252"/>
      <c r="Q132" s="272" t="s">
        <v>1104</v>
      </c>
      <c r="R132" s="272"/>
      <c r="S132" s="272"/>
      <c r="T132" s="272"/>
      <c r="U132" s="272"/>
      <c r="V132" s="272"/>
      <c r="W132" s="272"/>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55" t="s">
        <v>1019</v>
      </c>
      <c r="B134" s="257"/>
      <c r="C134" s="110" t="s">
        <v>1067</v>
      </c>
      <c r="D134" s="49"/>
      <c r="E134" s="255" t="s">
        <v>24</v>
      </c>
      <c r="F134" s="257"/>
      <c r="G134" s="272" t="s">
        <v>1066</v>
      </c>
      <c r="H134" s="272"/>
      <c r="I134" s="272"/>
      <c r="J134" s="272"/>
      <c r="K134" s="49"/>
      <c r="L134" s="49"/>
      <c r="M134" s="252" t="s">
        <v>1020</v>
      </c>
      <c r="N134" s="252"/>
      <c r="O134" s="252"/>
      <c r="P134" s="252"/>
      <c r="Q134" s="272" t="s">
        <v>1071</v>
      </c>
      <c r="R134" s="272"/>
      <c r="S134" s="272"/>
      <c r="T134" s="272"/>
      <c r="U134" s="272"/>
      <c r="V134" s="272"/>
      <c r="W134" s="272"/>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52" t="s">
        <v>1005</v>
      </c>
      <c r="D136" s="252"/>
      <c r="E136" s="252"/>
      <c r="F136" s="252"/>
      <c r="H136" s="49"/>
      <c r="I136" s="49"/>
      <c r="J136" s="49"/>
      <c r="O136" s="252" t="s">
        <v>1008</v>
      </c>
      <c r="P136" s="252"/>
      <c r="Q136" s="252"/>
      <c r="R136" s="252"/>
      <c r="S136" s="252"/>
      <c r="T136" s="252"/>
      <c r="U136" s="252"/>
      <c r="V136" s="252"/>
      <c r="W136" s="90"/>
      <c r="X136" s="67"/>
      <c r="Z136" s="67"/>
      <c r="AA136" s="67"/>
      <c r="AB136" s="67"/>
      <c r="AC136" s="67"/>
      <c r="AD136" s="67"/>
      <c r="AE136" s="67"/>
      <c r="AF136" s="67"/>
      <c r="AG136" s="67"/>
    </row>
    <row r="137" spans="1:33" s="9" customFormat="1" ht="24.75" customHeight="1">
      <c r="A137" s="49"/>
      <c r="B137" s="49"/>
      <c r="C137" s="113" t="s">
        <v>1106</v>
      </c>
      <c r="D137" s="49"/>
      <c r="E137" s="273">
        <v>2020</v>
      </c>
      <c r="F137" s="273"/>
      <c r="H137" s="49"/>
      <c r="I137" s="49"/>
      <c r="J137" s="49"/>
      <c r="O137" s="301" t="s">
        <v>1106</v>
      </c>
      <c r="P137" s="301"/>
      <c r="Q137" s="301"/>
      <c r="R137" s="301"/>
      <c r="S137" s="301"/>
      <c r="T137" s="301"/>
      <c r="U137" s="301"/>
      <c r="V137" s="301"/>
      <c r="X137" s="67"/>
      <c r="Z137" s="67"/>
      <c r="AA137" s="67"/>
      <c r="AB137" s="67"/>
      <c r="AC137" s="67"/>
      <c r="AD137" s="67"/>
      <c r="AE137" s="67"/>
      <c r="AF137" s="67"/>
      <c r="AG137" s="67"/>
    </row>
    <row r="138" spans="1:33" s="99" customFormat="1" ht="12" customHeight="1">
      <c r="C138" s="109" t="s">
        <v>1006</v>
      </c>
      <c r="D138" s="100"/>
      <c r="E138" s="274" t="s">
        <v>1007</v>
      </c>
      <c r="F138" s="274"/>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75" t="s">
        <v>966</v>
      </c>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1"/>
      <c r="Z140" s="1"/>
      <c r="AA140" s="1"/>
      <c r="AB140" s="1"/>
      <c r="AC140" s="1"/>
      <c r="AD140" s="1"/>
      <c r="AE140" s="1"/>
      <c r="AF140" s="1"/>
      <c r="AG140" s="1"/>
    </row>
    <row r="141" spans="1:33" s="3" customFormat="1" ht="15.75" customHeight="1">
      <c r="A141" s="248" t="s">
        <v>25</v>
      </c>
      <c r="B141" s="249"/>
      <c r="C141" s="252" t="s">
        <v>22</v>
      </c>
      <c r="D141" s="252"/>
      <c r="E141" s="253" t="s">
        <v>3</v>
      </c>
      <c r="F141" s="255" t="s">
        <v>329</v>
      </c>
      <c r="G141" s="256"/>
      <c r="H141" s="256"/>
      <c r="I141" s="256"/>
      <c r="J141" s="256"/>
      <c r="K141" s="256"/>
      <c r="L141" s="256"/>
      <c r="M141" s="256"/>
      <c r="N141" s="256"/>
      <c r="O141" s="256"/>
      <c r="P141" s="256"/>
      <c r="Q141" s="256"/>
      <c r="R141" s="256"/>
      <c r="S141" s="256"/>
      <c r="T141" s="257"/>
      <c r="U141" s="104"/>
      <c r="V141" s="196" t="s">
        <v>27</v>
      </c>
      <c r="W141" s="252" t="s">
        <v>1023</v>
      </c>
      <c r="X141" s="1"/>
      <c r="Z141" s="1"/>
      <c r="AA141" s="1"/>
      <c r="AB141" s="1"/>
      <c r="AC141" s="1"/>
      <c r="AD141" s="1"/>
      <c r="AE141" s="1"/>
      <c r="AF141" s="1"/>
      <c r="AG141" s="1"/>
    </row>
    <row r="142" spans="1:33" ht="18.75" customHeight="1">
      <c r="A142" s="250"/>
      <c r="B142" s="251"/>
      <c r="C142" s="252"/>
      <c r="D142" s="252"/>
      <c r="E142" s="254"/>
      <c r="F142" s="258" t="s">
        <v>300</v>
      </c>
      <c r="G142" s="259"/>
      <c r="H142" s="260"/>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97"/>
      <c r="W142" s="252"/>
    </row>
    <row r="143" spans="1:33" ht="29.25" customHeight="1">
      <c r="A143" s="261" t="s">
        <v>1</v>
      </c>
      <c r="B143" s="261"/>
      <c r="C143" s="276" t="s">
        <v>1078</v>
      </c>
      <c r="D143" s="276"/>
      <c r="E143" s="111" t="s">
        <v>1062</v>
      </c>
      <c r="F143" s="200" t="s">
        <v>1000</v>
      </c>
      <c r="G143" s="264"/>
      <c r="H143" s="201"/>
      <c r="I143" s="94"/>
      <c r="J143" s="72"/>
      <c r="K143" s="72"/>
      <c r="L143" s="72"/>
      <c r="M143" s="72"/>
      <c r="N143" s="72">
        <v>195965599</v>
      </c>
      <c r="O143" s="72"/>
      <c r="P143" s="72"/>
      <c r="Q143" s="72"/>
      <c r="R143" s="72"/>
      <c r="S143" s="72"/>
      <c r="T143" s="72">
        <v>195965599</v>
      </c>
      <c r="U143" s="73"/>
      <c r="V143" s="114">
        <f>IF(SUM(I143:T143)=0,"",SUM(I143:T143))</f>
        <v>391931198</v>
      </c>
      <c r="W143" s="265" t="str">
        <f>IF($G$134="porcentaje",FIXED(V143/V144*100,2)&amp;"%",IF($G$134="Promedio",V143/V144,IF($G$134="variación porcentual",FIXED(((V143/V144)-1)*100,2)&amp;"%",IF($G$134="OTRAS","CAPTURAR EL RESULTADO DEL INDICADOR"))))</f>
        <v>100.00%</v>
      </c>
      <c r="Y143" s="1"/>
      <c r="AC143" s="10"/>
      <c r="AF143" s="10"/>
      <c r="AG143" s="10"/>
    </row>
    <row r="144" spans="1:33" ht="30" customHeight="1">
      <c r="A144" s="261" t="s">
        <v>2</v>
      </c>
      <c r="B144" s="261"/>
      <c r="C144" s="276" t="s">
        <v>1105</v>
      </c>
      <c r="D144" s="276"/>
      <c r="E144" s="111" t="s">
        <v>1062</v>
      </c>
      <c r="F144" s="200" t="s">
        <v>1001</v>
      </c>
      <c r="G144" s="264"/>
      <c r="H144" s="201"/>
      <c r="I144" s="94"/>
      <c r="J144" s="72"/>
      <c r="K144" s="72"/>
      <c r="L144" s="72"/>
      <c r="M144" s="72"/>
      <c r="N144" s="72">
        <v>195965599</v>
      </c>
      <c r="O144" s="72"/>
      <c r="P144" s="72"/>
      <c r="Q144" s="72"/>
      <c r="R144" s="72"/>
      <c r="S144" s="72"/>
      <c r="T144" s="72">
        <v>195965599</v>
      </c>
      <c r="U144" s="72">
        <f>SUM(I144:T144)</f>
        <v>391931198</v>
      </c>
      <c r="V144" s="114">
        <f>IF(SUM(I144:T144)=0,"",SUM(I144:T144))</f>
        <v>391931198</v>
      </c>
      <c r="W144" s="265"/>
      <c r="Y144" s="1"/>
      <c r="AA144" s="3"/>
      <c r="AC144" s="10"/>
      <c r="AF144" s="10"/>
      <c r="AG144" s="10"/>
    </row>
    <row r="145" spans="1:33" ht="17.25" customHeight="1">
      <c r="A145" s="247" t="s">
        <v>298</v>
      </c>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row>
    <row r="146" spans="1:33" s="3" customFormat="1" ht="15.75" customHeight="1">
      <c r="A146" s="248" t="s">
        <v>25</v>
      </c>
      <c r="B146" s="249"/>
      <c r="C146" s="252" t="s">
        <v>22</v>
      </c>
      <c r="D146" s="252"/>
      <c r="E146" s="253" t="s">
        <v>3</v>
      </c>
      <c r="F146" s="255" t="s">
        <v>329</v>
      </c>
      <c r="G146" s="256"/>
      <c r="H146" s="256"/>
      <c r="I146" s="256"/>
      <c r="J146" s="256"/>
      <c r="K146" s="256"/>
      <c r="L146" s="256"/>
      <c r="M146" s="256"/>
      <c r="N146" s="256"/>
      <c r="O146" s="256"/>
      <c r="P146" s="256"/>
      <c r="Q146" s="256"/>
      <c r="R146" s="256"/>
      <c r="S146" s="256"/>
      <c r="T146" s="257"/>
      <c r="U146" s="104"/>
      <c r="V146" s="196" t="s">
        <v>27</v>
      </c>
      <c r="W146" s="252" t="s">
        <v>1024</v>
      </c>
      <c r="X146" s="1"/>
      <c r="Z146" s="1"/>
      <c r="AA146" s="1"/>
      <c r="AB146" s="1"/>
      <c r="AC146" s="1"/>
      <c r="AD146" s="1"/>
      <c r="AE146" s="1"/>
      <c r="AF146" s="1"/>
      <c r="AG146" s="1"/>
    </row>
    <row r="147" spans="1:33" ht="18.75" customHeight="1">
      <c r="A147" s="250"/>
      <c r="B147" s="251"/>
      <c r="C147" s="252"/>
      <c r="D147" s="252"/>
      <c r="E147" s="254"/>
      <c r="F147" s="258" t="s">
        <v>298</v>
      </c>
      <c r="G147" s="259"/>
      <c r="H147" s="260"/>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97"/>
      <c r="W147" s="252"/>
    </row>
    <row r="148" spans="1:33" ht="29.25" customHeight="1">
      <c r="A148" s="261" t="s">
        <v>1</v>
      </c>
      <c r="B148" s="261"/>
      <c r="C148" s="262" t="str">
        <f>IF(C143=0,"",C143)</f>
        <v>Presupuesto pagado</v>
      </c>
      <c r="D148" s="263"/>
      <c r="E148" s="133" t="str">
        <f>IF(E143=0,"",E143)</f>
        <v>Millones de pesos</v>
      </c>
      <c r="F148" s="200" t="s">
        <v>1021</v>
      </c>
      <c r="G148" s="264"/>
      <c r="H148" s="201"/>
      <c r="I148" s="94"/>
      <c r="J148" s="72"/>
      <c r="K148" s="72"/>
      <c r="L148" s="72"/>
      <c r="M148" s="72"/>
      <c r="N148" s="72">
        <v>155368678.61000001</v>
      </c>
      <c r="O148" s="72"/>
      <c r="P148" s="72"/>
      <c r="Q148" s="72"/>
      <c r="R148" s="72"/>
      <c r="S148" s="72"/>
      <c r="T148" s="72"/>
      <c r="U148" s="73"/>
      <c r="V148" s="114">
        <f>IF(SUM(I148:T148)=0,"",SUM(I148:T148))</f>
        <v>155368678.61000001</v>
      </c>
      <c r="W148" s="265" t="str">
        <f>IF($G$134="porcentaje",FIXED(V148/V149*100,2)&amp;"%",IF($G$134="Promedio",V148/V149,IF($G$134="variación porcentual",FIXED(((V148/V149)-1)*100,2)&amp;"%",IF($G$134="OTRAS","CAPTURAR EL RESULTADO DEL INDICADOR"))))</f>
        <v>39.64%</v>
      </c>
      <c r="Y148" s="1"/>
      <c r="AC148" s="10"/>
      <c r="AF148" s="10"/>
      <c r="AG148" s="10"/>
    </row>
    <row r="149" spans="1:33" ht="30" customHeight="1">
      <c r="A149" s="261" t="s">
        <v>2</v>
      </c>
      <c r="B149" s="261"/>
      <c r="C149" s="262" t="str">
        <f>IF(C144=0,"",C144)</f>
        <v>Presupuesto aprobado</v>
      </c>
      <c r="D149" s="263"/>
      <c r="E149" s="133" t="str">
        <f>IF(E144=0,"",E144)</f>
        <v>Millones de pesos</v>
      </c>
      <c r="F149" s="200" t="s">
        <v>1022</v>
      </c>
      <c r="G149" s="264"/>
      <c r="H149" s="201"/>
      <c r="I149" s="94"/>
      <c r="J149" s="72"/>
      <c r="K149" s="72"/>
      <c r="L149" s="72"/>
      <c r="M149" s="72"/>
      <c r="N149" s="72">
        <v>195965599</v>
      </c>
      <c r="O149" s="72"/>
      <c r="P149" s="72"/>
      <c r="Q149" s="72"/>
      <c r="R149" s="72"/>
      <c r="S149" s="72"/>
      <c r="T149" s="72">
        <v>195965599</v>
      </c>
      <c r="U149" s="72">
        <f>SUM(I149:T149)</f>
        <v>391931198</v>
      </c>
      <c r="V149" s="114">
        <f>IF(SUM(I149:T149)=0,"",SUM(I149:T149))</f>
        <v>391931198</v>
      </c>
      <c r="W149" s="265"/>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38" t="s">
        <v>967</v>
      </c>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115">
        <f>IF(ISERROR(W148/W143)=TRUE,"",(W148/W143))</f>
        <v>0.39639999999999997</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39" t="s">
        <v>1002</v>
      </c>
      <c r="B153" s="240"/>
      <c r="C153" s="240"/>
      <c r="D153" s="240"/>
      <c r="E153" s="240"/>
      <c r="F153" s="241"/>
      <c r="G153" s="242"/>
      <c r="H153" s="242"/>
      <c r="I153" s="242"/>
      <c r="J153" s="242"/>
      <c r="K153" s="242"/>
      <c r="L153" s="242"/>
      <c r="M153" s="242"/>
      <c r="N153" s="242"/>
      <c r="O153" s="242"/>
      <c r="P153" s="242"/>
      <c r="Q153" s="242"/>
      <c r="R153" s="242"/>
      <c r="S153" s="242"/>
      <c r="T153" s="242"/>
      <c r="U153" s="242"/>
      <c r="V153" s="242"/>
      <c r="W153" s="243"/>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52" t="s">
        <v>1014</v>
      </c>
      <c r="B155" s="252"/>
      <c r="C155" s="266" t="s">
        <v>1107</v>
      </c>
      <c r="D155" s="267"/>
      <c r="E155" s="267"/>
      <c r="F155" s="267"/>
      <c r="G155" s="267"/>
      <c r="H155" s="267"/>
      <c r="I155" s="267"/>
      <c r="J155" s="267"/>
      <c r="K155" s="267"/>
      <c r="L155" s="267"/>
      <c r="M155" s="267"/>
      <c r="N155" s="267"/>
      <c r="O155" s="267"/>
      <c r="P155" s="267"/>
      <c r="Q155" s="267"/>
      <c r="R155" s="267"/>
      <c r="S155" s="267"/>
      <c r="T155" s="267"/>
      <c r="U155" s="267"/>
      <c r="V155" s="267"/>
      <c r="W155" s="268"/>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269" t="s">
        <v>1011</v>
      </c>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1"/>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52" t="s">
        <v>22</v>
      </c>
      <c r="B159" s="252"/>
      <c r="C159" s="272" t="s">
        <v>1109</v>
      </c>
      <c r="D159" s="272"/>
      <c r="E159" s="272"/>
      <c r="F159" s="272"/>
      <c r="G159" s="272"/>
      <c r="H159" s="272"/>
      <c r="I159" s="272"/>
      <c r="J159" s="272"/>
      <c r="K159" s="272"/>
      <c r="L159" s="272"/>
      <c r="M159" s="272"/>
      <c r="N159" s="272"/>
      <c r="O159" s="272"/>
      <c r="P159" s="272"/>
      <c r="Q159" s="272"/>
      <c r="R159" s="272"/>
      <c r="S159" s="272"/>
      <c r="T159" s="272"/>
      <c r="U159" s="272"/>
      <c r="V159" s="272"/>
      <c r="W159" s="272"/>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55" t="s">
        <v>339</v>
      </c>
      <c r="B161" s="257"/>
      <c r="C161" s="103" t="s">
        <v>1068</v>
      </c>
      <c r="D161" s="49"/>
      <c r="E161" s="252" t="s">
        <v>4</v>
      </c>
      <c r="F161" s="252"/>
      <c r="G161" s="272" t="s">
        <v>1069</v>
      </c>
      <c r="H161" s="272"/>
      <c r="I161" s="272"/>
      <c r="J161" s="272"/>
      <c r="K161" s="49"/>
      <c r="L161" s="49"/>
      <c r="M161" s="252" t="s">
        <v>1010</v>
      </c>
      <c r="N161" s="252"/>
      <c r="O161" s="252"/>
      <c r="P161" s="252"/>
      <c r="Q161" s="272" t="s">
        <v>1113</v>
      </c>
      <c r="R161" s="272"/>
      <c r="S161" s="272"/>
      <c r="T161" s="272"/>
      <c r="U161" s="272"/>
      <c r="V161" s="272"/>
      <c r="W161" s="272"/>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55" t="s">
        <v>1019</v>
      </c>
      <c r="B163" s="257"/>
      <c r="C163" s="110" t="s">
        <v>1067</v>
      </c>
      <c r="D163" s="49"/>
      <c r="E163" s="255" t="s">
        <v>24</v>
      </c>
      <c r="F163" s="257"/>
      <c r="G163" s="272" t="s">
        <v>1066</v>
      </c>
      <c r="H163" s="272"/>
      <c r="I163" s="272"/>
      <c r="J163" s="272"/>
      <c r="K163" s="49"/>
      <c r="L163" s="49"/>
      <c r="M163" s="252" t="s">
        <v>1020</v>
      </c>
      <c r="N163" s="252"/>
      <c r="O163" s="252"/>
      <c r="P163" s="252"/>
      <c r="Q163" s="272" t="s">
        <v>1108</v>
      </c>
      <c r="R163" s="272"/>
      <c r="S163" s="272"/>
      <c r="T163" s="272"/>
      <c r="U163" s="272"/>
      <c r="V163" s="272"/>
      <c r="W163" s="272"/>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52" t="s">
        <v>1005</v>
      </c>
      <c r="D165" s="252"/>
      <c r="E165" s="252"/>
      <c r="F165" s="252"/>
      <c r="H165" s="49"/>
      <c r="I165" s="49"/>
      <c r="J165" s="49"/>
      <c r="O165" s="252" t="s">
        <v>1008</v>
      </c>
      <c r="P165" s="252"/>
      <c r="Q165" s="252"/>
      <c r="R165" s="252"/>
      <c r="S165" s="252"/>
      <c r="T165" s="252"/>
      <c r="U165" s="252"/>
      <c r="V165" s="252"/>
      <c r="W165" s="90"/>
      <c r="X165" s="67"/>
      <c r="Z165" s="67"/>
      <c r="AA165" s="67"/>
      <c r="AB165" s="67"/>
      <c r="AC165" s="67"/>
      <c r="AD165" s="67"/>
      <c r="AE165" s="67"/>
      <c r="AF165" s="67"/>
      <c r="AG165" s="67"/>
    </row>
    <row r="166" spans="1:33" s="9" customFormat="1" ht="24.75" customHeight="1">
      <c r="A166" s="49"/>
      <c r="B166" s="49"/>
      <c r="C166" s="49">
        <v>15</v>
      </c>
      <c r="D166" s="49"/>
      <c r="E166" s="273">
        <v>2020</v>
      </c>
      <c r="F166" s="273"/>
      <c r="H166" s="49"/>
      <c r="I166" s="49"/>
      <c r="J166" s="49"/>
      <c r="O166" s="205">
        <v>8</v>
      </c>
      <c r="P166" s="205"/>
      <c r="Q166" s="205"/>
      <c r="R166" s="205"/>
      <c r="S166" s="205"/>
      <c r="T166" s="205"/>
      <c r="U166" s="205"/>
      <c r="V166" s="205"/>
      <c r="X166" s="67"/>
      <c r="Z166" s="67"/>
      <c r="AA166" s="67"/>
      <c r="AB166" s="67"/>
      <c r="AC166" s="67"/>
      <c r="AD166" s="67"/>
      <c r="AE166" s="67"/>
      <c r="AF166" s="67"/>
      <c r="AG166" s="67"/>
    </row>
    <row r="167" spans="1:33" s="99" customFormat="1" ht="12" customHeight="1">
      <c r="C167" s="109" t="s">
        <v>1006</v>
      </c>
      <c r="D167" s="100"/>
      <c r="E167" s="274" t="s">
        <v>1007</v>
      </c>
      <c r="F167" s="274"/>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75" t="s">
        <v>966</v>
      </c>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1"/>
      <c r="Z169" s="1"/>
      <c r="AA169" s="1"/>
      <c r="AB169" s="1"/>
      <c r="AC169" s="1"/>
      <c r="AD169" s="1"/>
      <c r="AE169" s="1"/>
      <c r="AF169" s="1"/>
      <c r="AG169" s="1"/>
    </row>
    <row r="170" spans="1:33" s="3" customFormat="1" ht="15.75" customHeight="1">
      <c r="A170" s="248" t="s">
        <v>25</v>
      </c>
      <c r="B170" s="249"/>
      <c r="C170" s="252" t="s">
        <v>22</v>
      </c>
      <c r="D170" s="252"/>
      <c r="E170" s="253" t="s">
        <v>3</v>
      </c>
      <c r="F170" s="255" t="s">
        <v>329</v>
      </c>
      <c r="G170" s="256"/>
      <c r="H170" s="256"/>
      <c r="I170" s="256"/>
      <c r="J170" s="256"/>
      <c r="K170" s="256"/>
      <c r="L170" s="256"/>
      <c r="M170" s="256"/>
      <c r="N170" s="256"/>
      <c r="O170" s="256"/>
      <c r="P170" s="256"/>
      <c r="Q170" s="256"/>
      <c r="R170" s="256"/>
      <c r="S170" s="256"/>
      <c r="T170" s="257"/>
      <c r="U170" s="104"/>
      <c r="V170" s="196" t="s">
        <v>27</v>
      </c>
      <c r="W170" s="252" t="s">
        <v>1023</v>
      </c>
      <c r="X170" s="1"/>
      <c r="Z170" s="1"/>
      <c r="AA170" s="1"/>
      <c r="AB170" s="1"/>
      <c r="AC170" s="1"/>
      <c r="AD170" s="1"/>
      <c r="AE170" s="1"/>
      <c r="AF170" s="1"/>
      <c r="AG170" s="1"/>
    </row>
    <row r="171" spans="1:33" ht="18.75" customHeight="1">
      <c r="A171" s="250"/>
      <c r="B171" s="251"/>
      <c r="C171" s="252"/>
      <c r="D171" s="252"/>
      <c r="E171" s="254"/>
      <c r="F171" s="258" t="s">
        <v>300</v>
      </c>
      <c r="G171" s="259"/>
      <c r="H171" s="260"/>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97"/>
      <c r="W171" s="252"/>
    </row>
    <row r="172" spans="1:33" ht="29.25" customHeight="1">
      <c r="A172" s="261" t="s">
        <v>1</v>
      </c>
      <c r="B172" s="261"/>
      <c r="C172" s="276" t="s">
        <v>1112</v>
      </c>
      <c r="D172" s="276"/>
      <c r="E172" s="111" t="s">
        <v>1111</v>
      </c>
      <c r="F172" s="200" t="s">
        <v>1000</v>
      </c>
      <c r="G172" s="264"/>
      <c r="H172" s="201"/>
      <c r="I172" s="94"/>
      <c r="J172" s="72"/>
      <c r="K172" s="72"/>
      <c r="L172" s="72"/>
      <c r="M172" s="72"/>
      <c r="N172" s="72">
        <v>4</v>
      </c>
      <c r="O172" s="72"/>
      <c r="P172" s="72"/>
      <c r="Q172" s="72"/>
      <c r="R172" s="72"/>
      <c r="S172" s="72"/>
      <c r="T172" s="72">
        <v>4</v>
      </c>
      <c r="U172" s="73"/>
      <c r="V172" s="114">
        <f>IF(SUM(I172:T172)=0,"",SUM(I172:T172))</f>
        <v>8</v>
      </c>
      <c r="W172" s="265" t="str">
        <f>IF($G$163="porcentaje",FIXED(V172/V173*100,2)&amp;"%",IF($G$163="Promedio",V172/V173,IF($G$163="variación porcentual",FIXED(((V172/V173)-1)*100,2)&amp;"%",IF($G$163="OTRAS","CAPTURAR EL RESULTADO DEL INDICADOR"))))</f>
        <v>53.33%</v>
      </c>
      <c r="Y172" s="1"/>
      <c r="AC172" s="10"/>
      <c r="AF172" s="10"/>
      <c r="AG172" s="10"/>
    </row>
    <row r="173" spans="1:33" ht="30" customHeight="1">
      <c r="A173" s="261" t="s">
        <v>2</v>
      </c>
      <c r="B173" s="261"/>
      <c r="C173" s="276" t="s">
        <v>1110</v>
      </c>
      <c r="D173" s="276"/>
      <c r="E173" s="111" t="s">
        <v>1111</v>
      </c>
      <c r="F173" s="200" t="s">
        <v>1001</v>
      </c>
      <c r="G173" s="264"/>
      <c r="H173" s="201"/>
      <c r="I173" s="94"/>
      <c r="J173" s="72"/>
      <c r="K173" s="72"/>
      <c r="L173" s="72"/>
      <c r="M173" s="72"/>
      <c r="N173" s="72">
        <v>7</v>
      </c>
      <c r="O173" s="72"/>
      <c r="P173" s="72"/>
      <c r="Q173" s="72"/>
      <c r="R173" s="72"/>
      <c r="S173" s="72"/>
      <c r="T173" s="72">
        <v>8</v>
      </c>
      <c r="U173" s="72">
        <f>SUM(I173:T173)</f>
        <v>15</v>
      </c>
      <c r="V173" s="114">
        <f>IF(SUM(I173:T173)=0,"",SUM(I173:T173))</f>
        <v>15</v>
      </c>
      <c r="W173" s="265"/>
      <c r="Y173" s="1"/>
      <c r="AA173" s="3"/>
      <c r="AC173" s="10"/>
      <c r="AF173" s="10"/>
      <c r="AG173" s="10"/>
    </row>
    <row r="174" spans="1:33" ht="17.25" customHeight="1">
      <c r="A174" s="247" t="s">
        <v>298</v>
      </c>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row>
    <row r="175" spans="1:33" s="3" customFormat="1" ht="15.75" customHeight="1">
      <c r="A175" s="248" t="s">
        <v>25</v>
      </c>
      <c r="B175" s="249"/>
      <c r="C175" s="252" t="s">
        <v>22</v>
      </c>
      <c r="D175" s="252"/>
      <c r="E175" s="253" t="s">
        <v>3</v>
      </c>
      <c r="F175" s="255" t="s">
        <v>329</v>
      </c>
      <c r="G175" s="256"/>
      <c r="H175" s="256"/>
      <c r="I175" s="256"/>
      <c r="J175" s="256"/>
      <c r="K175" s="256"/>
      <c r="L175" s="256"/>
      <c r="M175" s="256"/>
      <c r="N175" s="256"/>
      <c r="O175" s="256"/>
      <c r="P175" s="256"/>
      <c r="Q175" s="256"/>
      <c r="R175" s="256"/>
      <c r="S175" s="256"/>
      <c r="T175" s="257"/>
      <c r="U175" s="104"/>
      <c r="V175" s="196" t="s">
        <v>27</v>
      </c>
      <c r="W175" s="252" t="s">
        <v>1024</v>
      </c>
      <c r="X175" s="1"/>
      <c r="Z175" s="1"/>
      <c r="AA175" s="1"/>
      <c r="AB175" s="1"/>
      <c r="AC175" s="1"/>
      <c r="AD175" s="1"/>
      <c r="AE175" s="1"/>
      <c r="AF175" s="1"/>
      <c r="AG175" s="1"/>
    </row>
    <row r="176" spans="1:33" ht="18.75" customHeight="1">
      <c r="A176" s="250"/>
      <c r="B176" s="251"/>
      <c r="C176" s="252"/>
      <c r="D176" s="252"/>
      <c r="E176" s="254"/>
      <c r="F176" s="258" t="s">
        <v>298</v>
      </c>
      <c r="G176" s="259"/>
      <c r="H176" s="260"/>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97"/>
      <c r="W176" s="252"/>
    </row>
    <row r="177" spans="1:33" ht="29.25" customHeight="1">
      <c r="A177" s="261" t="s">
        <v>1</v>
      </c>
      <c r="B177" s="261"/>
      <c r="C177" s="262" t="str">
        <f>IF(C172=0,"",C172)</f>
        <v>Medios de difusión con mejor impacto</v>
      </c>
      <c r="D177" s="263"/>
      <c r="E177" s="133" t="str">
        <f>IF(E172=0,"",E172)</f>
        <v>Medios de difusión</v>
      </c>
      <c r="F177" s="200" t="s">
        <v>1021</v>
      </c>
      <c r="G177" s="264"/>
      <c r="H177" s="201"/>
      <c r="I177" s="94"/>
      <c r="J177" s="72"/>
      <c r="K177" s="72"/>
      <c r="L177" s="72"/>
      <c r="M177" s="72"/>
      <c r="N177" s="72">
        <v>2</v>
      </c>
      <c r="O177" s="72"/>
      <c r="P177" s="72"/>
      <c r="Q177" s="72"/>
      <c r="R177" s="72"/>
      <c r="S177" s="72"/>
      <c r="T177" s="72"/>
      <c r="U177" s="73"/>
      <c r="V177" s="114">
        <f>IF(SUM(I177:T177)=0,"",SUM(I177:T177))</f>
        <v>2</v>
      </c>
      <c r="W177" s="265" t="str">
        <f>IF($G$163="porcentaje",FIXED(V177/V178*100,2)&amp;"%",IF($G$163="Promedio",V177/V178,IF($G$163="variación porcentual",FIXED(((V177/V178)-1)*100,2)&amp;"%",IF($G$163="OTRAS","CAPTURAR EL RESULTADO DEL INDICADOR"))))</f>
        <v>13.33%</v>
      </c>
      <c r="Y177" s="1"/>
      <c r="AC177" s="10"/>
      <c r="AF177" s="10"/>
      <c r="AG177" s="10"/>
    </row>
    <row r="178" spans="1:33" ht="30" customHeight="1">
      <c r="A178" s="261" t="s">
        <v>2</v>
      </c>
      <c r="B178" s="261"/>
      <c r="C178" s="262" t="str">
        <f>IF(C173=0,"",C173)</f>
        <v>Medios de difusión establecidos</v>
      </c>
      <c r="D178" s="263"/>
      <c r="E178" s="133" t="str">
        <f>IF(E173=0,"",E173)</f>
        <v>Medios de difusión</v>
      </c>
      <c r="F178" s="200" t="s">
        <v>1022</v>
      </c>
      <c r="G178" s="264"/>
      <c r="H178" s="201"/>
      <c r="I178" s="94"/>
      <c r="J178" s="72"/>
      <c r="K178" s="72"/>
      <c r="L178" s="72"/>
      <c r="M178" s="72"/>
      <c r="N178" s="72">
        <v>7</v>
      </c>
      <c r="O178" s="72"/>
      <c r="P178" s="72"/>
      <c r="Q178" s="72"/>
      <c r="R178" s="72"/>
      <c r="S178" s="72"/>
      <c r="T178" s="72">
        <v>8</v>
      </c>
      <c r="U178" s="72">
        <f>SUM(I178:T178)</f>
        <v>15</v>
      </c>
      <c r="V178" s="114">
        <f>IF(SUM(I178:T178)=0,"",SUM(I178:T178))</f>
        <v>15</v>
      </c>
      <c r="W178" s="265"/>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38" t="s">
        <v>967</v>
      </c>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115">
        <f>IF(ISERROR(W177/W172)=TRUE,"",(W177/W172))</f>
        <v>0.2499531220701294</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39" t="s">
        <v>1002</v>
      </c>
      <c r="B182" s="240"/>
      <c r="C182" s="240"/>
      <c r="D182" s="240"/>
      <c r="E182" s="240"/>
      <c r="F182" s="241"/>
      <c r="G182" s="242"/>
      <c r="H182" s="242"/>
      <c r="I182" s="242"/>
      <c r="J182" s="242"/>
      <c r="K182" s="242"/>
      <c r="L182" s="242"/>
      <c r="M182" s="242"/>
      <c r="N182" s="242"/>
      <c r="O182" s="242"/>
      <c r="P182" s="242"/>
      <c r="Q182" s="242"/>
      <c r="R182" s="242"/>
      <c r="S182" s="242"/>
      <c r="T182" s="242"/>
      <c r="U182" s="242"/>
      <c r="V182" s="242"/>
      <c r="W182" s="243"/>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52" t="s">
        <v>1015</v>
      </c>
      <c r="B184" s="252"/>
      <c r="C184" s="266" t="s">
        <v>1114</v>
      </c>
      <c r="D184" s="267"/>
      <c r="E184" s="267"/>
      <c r="F184" s="267"/>
      <c r="G184" s="267"/>
      <c r="H184" s="267"/>
      <c r="I184" s="267"/>
      <c r="J184" s="267"/>
      <c r="K184" s="267"/>
      <c r="L184" s="267"/>
      <c r="M184" s="267"/>
      <c r="N184" s="267"/>
      <c r="O184" s="267"/>
      <c r="P184" s="267"/>
      <c r="Q184" s="267"/>
      <c r="R184" s="267"/>
      <c r="S184" s="267"/>
      <c r="T184" s="267"/>
      <c r="U184" s="267"/>
      <c r="V184" s="267"/>
      <c r="W184" s="268"/>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269" t="s">
        <v>1011</v>
      </c>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1"/>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52" t="s">
        <v>22</v>
      </c>
      <c r="B188" s="252"/>
      <c r="C188" s="272" t="s">
        <v>1115</v>
      </c>
      <c r="D188" s="272"/>
      <c r="E188" s="272"/>
      <c r="F188" s="272"/>
      <c r="G188" s="272"/>
      <c r="H188" s="272"/>
      <c r="I188" s="272"/>
      <c r="J188" s="272"/>
      <c r="K188" s="272"/>
      <c r="L188" s="272"/>
      <c r="M188" s="272"/>
      <c r="N188" s="272"/>
      <c r="O188" s="272"/>
      <c r="P188" s="272"/>
      <c r="Q188" s="272"/>
      <c r="R188" s="272"/>
      <c r="S188" s="272"/>
      <c r="T188" s="272"/>
      <c r="U188" s="272"/>
      <c r="V188" s="272"/>
      <c r="W188" s="272"/>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55" t="s">
        <v>339</v>
      </c>
      <c r="B190" s="257"/>
      <c r="C190" s="103" t="s">
        <v>1075</v>
      </c>
      <c r="D190" s="49"/>
      <c r="E190" s="252" t="s">
        <v>4</v>
      </c>
      <c r="F190" s="252"/>
      <c r="G190" s="272" t="s">
        <v>1069</v>
      </c>
      <c r="H190" s="272"/>
      <c r="I190" s="272"/>
      <c r="J190" s="272"/>
      <c r="K190" s="49"/>
      <c r="L190" s="49"/>
      <c r="M190" s="252" t="s">
        <v>1010</v>
      </c>
      <c r="N190" s="252"/>
      <c r="O190" s="252"/>
      <c r="P190" s="252"/>
      <c r="Q190" s="272" t="s">
        <v>1116</v>
      </c>
      <c r="R190" s="272"/>
      <c r="S190" s="272"/>
      <c r="T190" s="272"/>
      <c r="U190" s="272"/>
      <c r="V190" s="272"/>
      <c r="W190" s="272"/>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55" t="s">
        <v>1019</v>
      </c>
      <c r="B192" s="257"/>
      <c r="C192" s="110" t="s">
        <v>1067</v>
      </c>
      <c r="D192" s="49"/>
      <c r="E192" s="255" t="s">
        <v>24</v>
      </c>
      <c r="F192" s="257"/>
      <c r="G192" s="272" t="s">
        <v>1066</v>
      </c>
      <c r="H192" s="272"/>
      <c r="I192" s="272"/>
      <c r="J192" s="272"/>
      <c r="K192" s="49"/>
      <c r="L192" s="49"/>
      <c r="M192" s="252" t="s">
        <v>1020</v>
      </c>
      <c r="N192" s="252"/>
      <c r="O192" s="252"/>
      <c r="P192" s="252"/>
      <c r="Q192" s="272" t="s">
        <v>1071</v>
      </c>
      <c r="R192" s="272"/>
      <c r="S192" s="272"/>
      <c r="T192" s="272"/>
      <c r="U192" s="272"/>
      <c r="V192" s="272"/>
      <c r="W192" s="272"/>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52" t="s">
        <v>1005</v>
      </c>
      <c r="D194" s="252"/>
      <c r="E194" s="252"/>
      <c r="F194" s="252"/>
      <c r="H194" s="49"/>
      <c r="I194" s="49"/>
      <c r="J194" s="49"/>
      <c r="O194" s="252" t="s">
        <v>1008</v>
      </c>
      <c r="P194" s="252"/>
      <c r="Q194" s="252"/>
      <c r="R194" s="252"/>
      <c r="S194" s="252"/>
      <c r="T194" s="252"/>
      <c r="U194" s="252"/>
      <c r="V194" s="252"/>
      <c r="W194" s="90"/>
      <c r="X194" s="67"/>
      <c r="Z194" s="67"/>
      <c r="AA194" s="67"/>
      <c r="AB194" s="67"/>
      <c r="AC194" s="67"/>
      <c r="AD194" s="67"/>
      <c r="AE194" s="67"/>
      <c r="AF194" s="67"/>
      <c r="AG194" s="67"/>
    </row>
    <row r="195" spans="1:33" s="9" customFormat="1" ht="24.75" customHeight="1">
      <c r="A195" s="49"/>
      <c r="B195" s="49"/>
      <c r="C195" s="49" t="s">
        <v>1119</v>
      </c>
      <c r="D195" s="49"/>
      <c r="E195" s="273">
        <v>2020</v>
      </c>
      <c r="F195" s="273"/>
      <c r="H195" s="49"/>
      <c r="I195" s="49"/>
      <c r="J195" s="49"/>
      <c r="O195" s="205" t="s">
        <v>1120</v>
      </c>
      <c r="P195" s="205"/>
      <c r="Q195" s="205"/>
      <c r="R195" s="205"/>
      <c r="S195" s="205"/>
      <c r="T195" s="205"/>
      <c r="U195" s="205"/>
      <c r="V195" s="205"/>
      <c r="X195" s="67"/>
      <c r="Z195" s="67"/>
      <c r="AA195" s="67"/>
      <c r="AB195" s="67"/>
      <c r="AC195" s="67"/>
      <c r="AD195" s="67"/>
      <c r="AE195" s="67"/>
      <c r="AF195" s="67"/>
      <c r="AG195" s="67"/>
    </row>
    <row r="196" spans="1:33" s="99" customFormat="1" ht="12" customHeight="1">
      <c r="C196" s="109" t="s">
        <v>1006</v>
      </c>
      <c r="D196" s="100"/>
      <c r="E196" s="274" t="s">
        <v>1007</v>
      </c>
      <c r="F196" s="274"/>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75" t="s">
        <v>966</v>
      </c>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1"/>
      <c r="Z198" s="1"/>
      <c r="AA198" s="1"/>
      <c r="AB198" s="1"/>
      <c r="AC198" s="1"/>
      <c r="AD198" s="1"/>
      <c r="AE198" s="1"/>
      <c r="AF198" s="1"/>
      <c r="AG198" s="1"/>
    </row>
    <row r="199" spans="1:33" s="3" customFormat="1" ht="15.75" customHeight="1">
      <c r="A199" s="248" t="s">
        <v>25</v>
      </c>
      <c r="B199" s="249"/>
      <c r="C199" s="252" t="s">
        <v>22</v>
      </c>
      <c r="D199" s="252"/>
      <c r="E199" s="253" t="s">
        <v>3</v>
      </c>
      <c r="F199" s="255" t="s">
        <v>329</v>
      </c>
      <c r="G199" s="256"/>
      <c r="H199" s="256"/>
      <c r="I199" s="256"/>
      <c r="J199" s="256"/>
      <c r="K199" s="256"/>
      <c r="L199" s="256"/>
      <c r="M199" s="256"/>
      <c r="N199" s="256"/>
      <c r="O199" s="256"/>
      <c r="P199" s="256"/>
      <c r="Q199" s="256"/>
      <c r="R199" s="256"/>
      <c r="S199" s="256"/>
      <c r="T199" s="257"/>
      <c r="U199" s="104"/>
      <c r="V199" s="196" t="s">
        <v>27</v>
      </c>
      <c r="W199" s="252" t="s">
        <v>1023</v>
      </c>
      <c r="X199" s="1"/>
      <c r="Z199" s="1"/>
      <c r="AA199" s="1"/>
      <c r="AB199" s="1"/>
      <c r="AC199" s="1"/>
      <c r="AD199" s="1"/>
      <c r="AE199" s="1"/>
      <c r="AF199" s="1"/>
      <c r="AG199" s="1"/>
    </row>
    <row r="200" spans="1:33" ht="18.75" customHeight="1">
      <c r="A200" s="250"/>
      <c r="B200" s="251"/>
      <c r="C200" s="252"/>
      <c r="D200" s="252"/>
      <c r="E200" s="254"/>
      <c r="F200" s="258" t="s">
        <v>300</v>
      </c>
      <c r="G200" s="259"/>
      <c r="H200" s="260"/>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97"/>
      <c r="W200" s="252"/>
    </row>
    <row r="201" spans="1:33" ht="29.25" customHeight="1">
      <c r="A201" s="261" t="s">
        <v>1</v>
      </c>
      <c r="B201" s="261"/>
      <c r="C201" s="276" t="s">
        <v>1117</v>
      </c>
      <c r="D201" s="276"/>
      <c r="E201" s="111" t="s">
        <v>1121</v>
      </c>
      <c r="F201" s="200" t="s">
        <v>1000</v>
      </c>
      <c r="G201" s="264"/>
      <c r="H201" s="201"/>
      <c r="I201" s="94"/>
      <c r="J201" s="72"/>
      <c r="K201" s="72"/>
      <c r="L201" s="72"/>
      <c r="M201" s="72"/>
      <c r="N201" s="72">
        <v>694530</v>
      </c>
      <c r="O201" s="72"/>
      <c r="P201" s="72"/>
      <c r="Q201" s="72"/>
      <c r="R201" s="72"/>
      <c r="S201" s="72"/>
      <c r="T201" s="72">
        <v>694530</v>
      </c>
      <c r="U201" s="73"/>
      <c r="V201" s="114">
        <f>IF(SUM(I201:T201)=0,"",SUM(I201:T201))</f>
        <v>1389060</v>
      </c>
      <c r="W201" s="265" t="str">
        <f>IF($G$192="porcentaje",FIXED(V201/V202*100,2)&amp;"%",IF($G$192="Promedio",V201/V202,IF($G$192="variación porcentual",FIXED(((V201/V202)-1)*100,2)&amp;"%",IF($G$192="OTRAS","CAPTURAR EL RESULTADO DEL INDICADOR"))))</f>
        <v>2.85%</v>
      </c>
      <c r="Y201" s="1"/>
      <c r="AC201" s="10"/>
      <c r="AF201" s="10"/>
      <c r="AG201" s="10"/>
    </row>
    <row r="202" spans="1:33" ht="30" customHeight="1">
      <c r="A202" s="261" t="s">
        <v>2</v>
      </c>
      <c r="B202" s="261"/>
      <c r="C202" s="276" t="s">
        <v>1118</v>
      </c>
      <c r="D202" s="276"/>
      <c r="E202" s="111" t="s">
        <v>1121</v>
      </c>
      <c r="F202" s="200" t="s">
        <v>1001</v>
      </c>
      <c r="G202" s="264"/>
      <c r="H202" s="201"/>
      <c r="I202" s="94"/>
      <c r="J202" s="72"/>
      <c r="K202" s="72"/>
      <c r="L202" s="72"/>
      <c r="M202" s="72"/>
      <c r="N202" s="72">
        <v>25519257.260000002</v>
      </c>
      <c r="O202" s="72"/>
      <c r="P202" s="72"/>
      <c r="Q202" s="72"/>
      <c r="R202" s="72"/>
      <c r="S202" s="72"/>
      <c r="T202" s="72">
        <v>23150983</v>
      </c>
      <c r="U202" s="72">
        <f>SUM(I202:T202)</f>
        <v>48670240.260000005</v>
      </c>
      <c r="V202" s="114">
        <f>IF(SUM(I202:T202)=0,"",SUM(I202:T202))</f>
        <v>48670240.260000005</v>
      </c>
      <c r="W202" s="265"/>
      <c r="Y202" s="1"/>
      <c r="AA202" s="3"/>
      <c r="AC202" s="10"/>
      <c r="AF202" s="10"/>
      <c r="AG202" s="10"/>
    </row>
    <row r="203" spans="1:33" ht="17.25" customHeight="1">
      <c r="A203" s="247" t="s">
        <v>298</v>
      </c>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row>
    <row r="204" spans="1:33" s="3" customFormat="1" ht="15.75" customHeight="1">
      <c r="A204" s="248" t="s">
        <v>25</v>
      </c>
      <c r="B204" s="249"/>
      <c r="C204" s="252" t="s">
        <v>22</v>
      </c>
      <c r="D204" s="252"/>
      <c r="E204" s="253" t="s">
        <v>3</v>
      </c>
      <c r="F204" s="255" t="s">
        <v>329</v>
      </c>
      <c r="G204" s="256"/>
      <c r="H204" s="256"/>
      <c r="I204" s="256"/>
      <c r="J204" s="256"/>
      <c r="K204" s="256"/>
      <c r="L204" s="256"/>
      <c r="M204" s="256"/>
      <c r="N204" s="256"/>
      <c r="O204" s="256"/>
      <c r="P204" s="256"/>
      <c r="Q204" s="256"/>
      <c r="R204" s="256"/>
      <c r="S204" s="256"/>
      <c r="T204" s="257"/>
      <c r="U204" s="104"/>
      <c r="V204" s="196" t="s">
        <v>27</v>
      </c>
      <c r="W204" s="252" t="s">
        <v>332</v>
      </c>
      <c r="X204" s="1"/>
      <c r="Z204" s="1"/>
      <c r="AA204" s="1"/>
      <c r="AB204" s="1"/>
      <c r="AC204" s="1"/>
      <c r="AD204" s="1"/>
      <c r="AE204" s="1"/>
      <c r="AF204" s="1"/>
      <c r="AG204" s="1"/>
    </row>
    <row r="205" spans="1:33" ht="18.75" customHeight="1">
      <c r="A205" s="250"/>
      <c r="B205" s="251"/>
      <c r="C205" s="252"/>
      <c r="D205" s="252"/>
      <c r="E205" s="254"/>
      <c r="F205" s="258" t="s">
        <v>298</v>
      </c>
      <c r="G205" s="259"/>
      <c r="H205" s="260"/>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97"/>
      <c r="W205" s="252"/>
    </row>
    <row r="206" spans="1:33" ht="29.25" customHeight="1">
      <c r="A206" s="261" t="s">
        <v>1</v>
      </c>
      <c r="B206" s="261"/>
      <c r="C206" s="262" t="str">
        <f>IF(C201=0,"",C201)</f>
        <v>Ingresos percibidos por caja móvil</v>
      </c>
      <c r="D206" s="263"/>
      <c r="E206" s="133" t="str">
        <f>IF(E201=0,"",E201)</f>
        <v>Pesos</v>
      </c>
      <c r="F206" s="200" t="s">
        <v>1021</v>
      </c>
      <c r="G206" s="264"/>
      <c r="H206" s="201"/>
      <c r="I206" s="94"/>
      <c r="J206" s="72"/>
      <c r="K206" s="72"/>
      <c r="L206" s="72"/>
      <c r="M206" s="72"/>
      <c r="N206" s="72">
        <v>144082</v>
      </c>
      <c r="O206" s="72"/>
      <c r="P206" s="72"/>
      <c r="Q206" s="72"/>
      <c r="R206" s="72"/>
      <c r="S206" s="72"/>
      <c r="T206" s="72"/>
      <c r="U206" s="73"/>
      <c r="V206" s="114">
        <f>IF(SUM(I206:T206)=0,"",SUM(I206:T206))</f>
        <v>144082</v>
      </c>
      <c r="W206" s="265" t="str">
        <f>IF($G$192="porcentaje",FIXED(V206/V207*100,2)&amp;"%",IF($G$192="Promedio",V206/V207,IF($G$192="variación porcentual",FIXED(((V206/V207)-1)*100,2)&amp;"%",IF($G$192="OTRAS","CAPTURAR EL RESULTADO DEL INDICADOR"))))</f>
        <v>0.30%</v>
      </c>
      <c r="Y206" s="1"/>
      <c r="AC206" s="10"/>
      <c r="AF206" s="10"/>
      <c r="AG206" s="10"/>
    </row>
    <row r="207" spans="1:33" ht="30" customHeight="1">
      <c r="A207" s="261" t="s">
        <v>2</v>
      </c>
      <c r="B207" s="261"/>
      <c r="C207" s="262" t="str">
        <f>IF(C202=0,"",C202)</f>
        <v>Total de ingresos</v>
      </c>
      <c r="D207" s="263"/>
      <c r="E207" s="133" t="str">
        <f>IF(E202=0,"",E202)</f>
        <v>Pesos</v>
      </c>
      <c r="F207" s="200" t="s">
        <v>1022</v>
      </c>
      <c r="G207" s="264"/>
      <c r="H207" s="201"/>
      <c r="I207" s="94"/>
      <c r="J207" s="72"/>
      <c r="K207" s="72"/>
      <c r="L207" s="72"/>
      <c r="M207" s="72"/>
      <c r="N207" s="72">
        <v>25519257.260000002</v>
      </c>
      <c r="O207" s="72"/>
      <c r="P207" s="72"/>
      <c r="Q207" s="72"/>
      <c r="R207" s="72"/>
      <c r="S207" s="72"/>
      <c r="T207" s="72">
        <v>23150983</v>
      </c>
      <c r="U207" s="72">
        <f>SUM(I207:T207)</f>
        <v>48670240.260000005</v>
      </c>
      <c r="V207" s="114">
        <f>IF(SUM(I207:T207)=0,"",SUM(I207:T207))</f>
        <v>48670240.260000005</v>
      </c>
      <c r="W207" s="265"/>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38" t="s">
        <v>967</v>
      </c>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115">
        <f>IF(ISERROR(W206/W201)=TRUE,"",(W206/W201))</f>
        <v>0.10526315789473684</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39" t="s">
        <v>1002</v>
      </c>
      <c r="B211" s="240"/>
      <c r="C211" s="240"/>
      <c r="D211" s="240"/>
      <c r="E211" s="240"/>
      <c r="F211" s="241"/>
      <c r="G211" s="242"/>
      <c r="H211" s="242"/>
      <c r="I211" s="242"/>
      <c r="J211" s="242"/>
      <c r="K211" s="242"/>
      <c r="L211" s="242"/>
      <c r="M211" s="242"/>
      <c r="N211" s="242"/>
      <c r="O211" s="242"/>
      <c r="P211" s="242"/>
      <c r="Q211" s="242"/>
      <c r="R211" s="242"/>
      <c r="S211" s="242"/>
      <c r="T211" s="242"/>
      <c r="U211" s="242"/>
      <c r="V211" s="242"/>
      <c r="W211" s="243"/>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66" customFormat="1" ht="48" customHeight="1">
      <c r="A213" s="252" t="s">
        <v>1016</v>
      </c>
      <c r="B213" s="252"/>
      <c r="C213" s="266" t="s">
        <v>1125</v>
      </c>
      <c r="D213" s="267"/>
      <c r="E213" s="267"/>
      <c r="F213" s="267"/>
      <c r="G213" s="267"/>
      <c r="H213" s="267"/>
      <c r="I213" s="267"/>
      <c r="J213" s="267"/>
      <c r="K213" s="267"/>
      <c r="L213" s="267"/>
      <c r="M213" s="267"/>
      <c r="N213" s="267"/>
      <c r="O213" s="267"/>
      <c r="P213" s="267"/>
      <c r="Q213" s="267"/>
      <c r="R213" s="267"/>
      <c r="S213" s="267"/>
      <c r="T213" s="267"/>
      <c r="U213" s="267"/>
      <c r="V213" s="267"/>
      <c r="W213" s="268"/>
      <c r="X213" s="65"/>
      <c r="Z213" s="65"/>
      <c r="AA213" s="65"/>
      <c r="AB213" s="65"/>
      <c r="AC213" s="65"/>
      <c r="AD213" s="65"/>
      <c r="AE213" s="65"/>
      <c r="AF213" s="65"/>
      <c r="AG213" s="65"/>
    </row>
    <row r="214" spans="1:33" s="3" customFormat="1" ht="6"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1"/>
      <c r="Z214" s="1"/>
      <c r="AA214" s="1"/>
      <c r="AB214" s="1"/>
      <c r="AC214" s="1"/>
      <c r="AD214" s="1"/>
      <c r="AE214" s="1"/>
      <c r="AF214" s="1"/>
      <c r="AG214" s="1"/>
    </row>
    <row r="215" spans="1:33" s="146" customFormat="1" ht="13.5" customHeight="1">
      <c r="A215" s="269" t="s">
        <v>1011</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1"/>
      <c r="X215" s="67"/>
      <c r="Z215" s="67"/>
      <c r="AA215" s="67"/>
      <c r="AB215" s="67"/>
      <c r="AC215" s="67"/>
      <c r="AD215" s="67"/>
      <c r="AE215" s="67"/>
      <c r="AF215" s="67"/>
      <c r="AG215" s="67"/>
    </row>
    <row r="216" spans="1:33" s="146" customFormat="1" ht="4.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90"/>
      <c r="X216" s="67"/>
      <c r="Z216" s="67"/>
      <c r="AA216" s="67"/>
      <c r="AB216" s="67"/>
      <c r="AC216" s="67"/>
      <c r="AD216" s="67"/>
      <c r="AE216" s="67"/>
      <c r="AF216" s="67"/>
      <c r="AG216" s="67"/>
    </row>
    <row r="217" spans="1:33" s="3" customFormat="1" ht="30" customHeight="1">
      <c r="A217" s="252" t="s">
        <v>22</v>
      </c>
      <c r="B217" s="252"/>
      <c r="C217" s="272" t="s">
        <v>1126</v>
      </c>
      <c r="D217" s="272"/>
      <c r="E217" s="272"/>
      <c r="F217" s="272"/>
      <c r="G217" s="272"/>
      <c r="H217" s="272"/>
      <c r="I217" s="272"/>
      <c r="J217" s="272"/>
      <c r="K217" s="272"/>
      <c r="L217" s="272"/>
      <c r="M217" s="272"/>
      <c r="N217" s="272"/>
      <c r="O217" s="272"/>
      <c r="P217" s="272"/>
      <c r="Q217" s="272"/>
      <c r="R217" s="272"/>
      <c r="S217" s="272"/>
      <c r="T217" s="272"/>
      <c r="U217" s="272"/>
      <c r="V217" s="272"/>
      <c r="W217" s="272"/>
      <c r="X217" s="1"/>
      <c r="Z217" s="1"/>
      <c r="AA217" s="1"/>
      <c r="AB217" s="1"/>
      <c r="AC217" s="1"/>
      <c r="AD217" s="1"/>
      <c r="AE217" s="1"/>
      <c r="AF217" s="1"/>
      <c r="AG217" s="1"/>
    </row>
    <row r="218" spans="1:33" s="3" customFormat="1" ht="3.75" customHeight="1">
      <c r="A218" s="64"/>
      <c r="B218" s="49"/>
      <c r="C218" s="49"/>
      <c r="D218" s="49"/>
      <c r="E218" s="49"/>
      <c r="F218" s="49"/>
      <c r="I218" s="49"/>
      <c r="J218" s="49"/>
      <c r="K218" s="49"/>
      <c r="L218" s="49"/>
      <c r="M218" s="49"/>
      <c r="N218" s="49"/>
      <c r="O218" s="49"/>
      <c r="P218" s="49"/>
      <c r="Q218" s="49"/>
      <c r="R218" s="49"/>
      <c r="S218" s="49"/>
      <c r="T218" s="49"/>
      <c r="U218" s="49"/>
      <c r="V218" s="49"/>
      <c r="W218" s="90"/>
      <c r="X218" s="1"/>
      <c r="Z218" s="1"/>
      <c r="AA218" s="1"/>
      <c r="AB218" s="1"/>
      <c r="AC218" s="1"/>
      <c r="AD218" s="1"/>
      <c r="AE218" s="1"/>
      <c r="AF218" s="1"/>
      <c r="AG218" s="1"/>
    </row>
    <row r="219" spans="1:33" s="3" customFormat="1" ht="27" customHeight="1">
      <c r="A219" s="255" t="s">
        <v>339</v>
      </c>
      <c r="B219" s="257"/>
      <c r="C219" s="103" t="s">
        <v>1068</v>
      </c>
      <c r="D219" s="49"/>
      <c r="E219" s="252" t="s">
        <v>4</v>
      </c>
      <c r="F219" s="252"/>
      <c r="G219" s="272" t="s">
        <v>1069</v>
      </c>
      <c r="H219" s="272"/>
      <c r="I219" s="272"/>
      <c r="J219" s="272"/>
      <c r="K219" s="49"/>
      <c r="L219" s="49"/>
      <c r="M219" s="252" t="s">
        <v>1010</v>
      </c>
      <c r="N219" s="252"/>
      <c r="O219" s="252"/>
      <c r="P219" s="252"/>
      <c r="Q219" s="272" t="s">
        <v>1148</v>
      </c>
      <c r="R219" s="272"/>
      <c r="S219" s="272"/>
      <c r="T219" s="272"/>
      <c r="U219" s="272"/>
      <c r="V219" s="272"/>
      <c r="W219" s="272"/>
      <c r="X219" s="1"/>
      <c r="Z219" s="1"/>
      <c r="AA219" s="1"/>
      <c r="AB219" s="1"/>
      <c r="AC219" s="1"/>
      <c r="AD219" s="1"/>
      <c r="AE219" s="1"/>
      <c r="AF219" s="1"/>
      <c r="AG219" s="1"/>
    </row>
    <row r="220" spans="1:33" s="3" customFormat="1" ht="5.25" customHeight="1">
      <c r="A220" s="64"/>
      <c r="B220" s="49"/>
      <c r="C220" s="49"/>
      <c r="D220" s="49"/>
      <c r="E220" s="49"/>
      <c r="F220" s="49"/>
      <c r="I220" s="49"/>
      <c r="J220" s="49"/>
      <c r="K220" s="49"/>
      <c r="L220" s="49"/>
      <c r="M220" s="49"/>
      <c r="N220" s="49"/>
      <c r="O220" s="49"/>
      <c r="P220" s="49"/>
      <c r="Q220" s="49"/>
      <c r="R220" s="49"/>
      <c r="S220" s="49"/>
      <c r="T220" s="49"/>
      <c r="U220" s="49"/>
      <c r="V220" s="49"/>
      <c r="W220" s="90"/>
      <c r="X220" s="1"/>
      <c r="Z220" s="1"/>
      <c r="AA220" s="1"/>
      <c r="AB220" s="1"/>
      <c r="AC220" s="1"/>
      <c r="AD220" s="1"/>
      <c r="AE220" s="1"/>
      <c r="AF220" s="1"/>
      <c r="AG220" s="1"/>
    </row>
    <row r="221" spans="1:33" s="3" customFormat="1" ht="27" customHeight="1">
      <c r="A221" s="255" t="s">
        <v>1019</v>
      </c>
      <c r="B221" s="257"/>
      <c r="C221" s="142" t="s">
        <v>1067</v>
      </c>
      <c r="D221" s="49"/>
      <c r="E221" s="255" t="s">
        <v>24</v>
      </c>
      <c r="F221" s="257"/>
      <c r="G221" s="272" t="s">
        <v>1066</v>
      </c>
      <c r="H221" s="272"/>
      <c r="I221" s="272"/>
      <c r="J221" s="272"/>
      <c r="K221" s="49"/>
      <c r="L221" s="49"/>
      <c r="M221" s="252" t="s">
        <v>1020</v>
      </c>
      <c r="N221" s="252"/>
      <c r="O221" s="252"/>
      <c r="P221" s="252"/>
      <c r="Q221" s="272" t="s">
        <v>1071</v>
      </c>
      <c r="R221" s="272"/>
      <c r="S221" s="272"/>
      <c r="T221" s="272"/>
      <c r="U221" s="272"/>
      <c r="V221" s="272"/>
      <c r="W221" s="272"/>
      <c r="X221" s="1"/>
      <c r="Z221" s="1"/>
      <c r="AA221" s="1"/>
      <c r="AB221" s="1"/>
      <c r="AC221" s="1"/>
      <c r="AD221" s="1"/>
      <c r="AE221" s="1"/>
      <c r="AF221" s="1"/>
      <c r="AG221" s="1"/>
    </row>
    <row r="222" spans="1:33" s="146" customFormat="1" ht="5.25" customHeight="1">
      <c r="A222" s="49"/>
      <c r="B222" s="49"/>
      <c r="C222" s="49"/>
      <c r="D222" s="49"/>
      <c r="E222" s="49"/>
      <c r="F222" s="49"/>
      <c r="G222" s="49"/>
      <c r="H222" s="49"/>
      <c r="I222" s="49"/>
      <c r="J222" s="49"/>
      <c r="K222" s="49"/>
      <c r="L222" s="49"/>
      <c r="M222" s="97"/>
      <c r="N222" s="97"/>
      <c r="O222" s="97"/>
      <c r="P222" s="97"/>
      <c r="Q222" s="97"/>
      <c r="R222" s="97"/>
      <c r="S222" s="97"/>
      <c r="T222" s="97"/>
      <c r="U222" s="97"/>
      <c r="V222" s="97"/>
      <c r="W222" s="98"/>
      <c r="X222" s="67"/>
      <c r="Z222" s="67"/>
      <c r="AA222" s="67"/>
      <c r="AB222" s="67"/>
      <c r="AC222" s="67"/>
      <c r="AD222" s="67"/>
      <c r="AE222" s="67"/>
      <c r="AF222" s="67"/>
      <c r="AG222" s="67"/>
    </row>
    <row r="223" spans="1:33" s="146" customFormat="1" ht="15.75" customHeight="1">
      <c r="C223" s="252" t="s">
        <v>1005</v>
      </c>
      <c r="D223" s="252"/>
      <c r="E223" s="252"/>
      <c r="F223" s="252"/>
      <c r="H223" s="49"/>
      <c r="I223" s="49"/>
      <c r="J223" s="49"/>
      <c r="O223" s="252" t="s">
        <v>1008</v>
      </c>
      <c r="P223" s="252"/>
      <c r="Q223" s="252"/>
      <c r="R223" s="252"/>
      <c r="S223" s="252"/>
      <c r="T223" s="252"/>
      <c r="U223" s="252"/>
      <c r="V223" s="252"/>
      <c r="W223" s="90"/>
      <c r="X223" s="67"/>
      <c r="Z223" s="67"/>
      <c r="AA223" s="67"/>
      <c r="AB223" s="67"/>
      <c r="AC223" s="67"/>
      <c r="AD223" s="67"/>
      <c r="AE223" s="67"/>
      <c r="AF223" s="67"/>
      <c r="AG223" s="67"/>
    </row>
    <row r="224" spans="1:33" s="146" customFormat="1" ht="24.75" customHeight="1">
      <c r="A224" s="49"/>
      <c r="B224" s="49"/>
      <c r="C224" s="49" t="s">
        <v>1138</v>
      </c>
      <c r="D224" s="49"/>
      <c r="E224" s="273">
        <v>2020</v>
      </c>
      <c r="F224" s="273"/>
      <c r="H224" s="49"/>
      <c r="I224" s="49"/>
      <c r="J224" s="49"/>
      <c r="O224" s="205" t="s">
        <v>1139</v>
      </c>
      <c r="P224" s="205"/>
      <c r="Q224" s="205"/>
      <c r="R224" s="205"/>
      <c r="S224" s="205"/>
      <c r="T224" s="205"/>
      <c r="U224" s="205"/>
      <c r="V224" s="205"/>
      <c r="X224" s="67"/>
      <c r="Z224" s="67"/>
      <c r="AA224" s="67"/>
      <c r="AB224" s="67"/>
      <c r="AC224" s="67"/>
      <c r="AD224" s="67"/>
      <c r="AE224" s="67"/>
      <c r="AF224" s="67"/>
      <c r="AG224" s="67"/>
    </row>
    <row r="225" spans="1:33" s="99" customFormat="1" ht="12" customHeight="1">
      <c r="C225" s="143" t="s">
        <v>1006</v>
      </c>
      <c r="D225" s="100"/>
      <c r="E225" s="274" t="s">
        <v>1007</v>
      </c>
      <c r="F225" s="274"/>
      <c r="G225" s="100"/>
      <c r="I225" s="100"/>
      <c r="J225" s="100"/>
      <c r="K225" s="100"/>
      <c r="L225" s="100"/>
      <c r="M225" s="100"/>
      <c r="N225" s="100"/>
      <c r="O225" s="143"/>
      <c r="P225" s="143"/>
      <c r="Q225" s="143"/>
      <c r="R225" s="143"/>
      <c r="S225" s="143"/>
      <c r="T225" s="143"/>
      <c r="U225" s="143"/>
      <c r="V225" s="143"/>
      <c r="W225" s="101"/>
      <c r="X225" s="102"/>
      <c r="Z225" s="102"/>
      <c r="AA225" s="102"/>
      <c r="AB225" s="102"/>
      <c r="AC225" s="102"/>
      <c r="AD225" s="102"/>
      <c r="AE225" s="102"/>
      <c r="AF225" s="102"/>
      <c r="AG225" s="102"/>
    </row>
    <row r="226" spans="1:33" s="146" customFormat="1" ht="3"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90"/>
      <c r="X226" s="67"/>
      <c r="Z226" s="67"/>
      <c r="AA226" s="67"/>
      <c r="AB226" s="67"/>
      <c r="AC226" s="67"/>
      <c r="AD226" s="67"/>
      <c r="AE226" s="67"/>
      <c r="AF226" s="67"/>
      <c r="AG226" s="67"/>
    </row>
    <row r="227" spans="1:33" s="3" customFormat="1" ht="20.25" customHeight="1">
      <c r="A227" s="275" t="s">
        <v>966</v>
      </c>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1"/>
      <c r="Z227" s="1"/>
      <c r="AA227" s="1"/>
      <c r="AB227" s="1"/>
      <c r="AC227" s="1"/>
      <c r="AD227" s="1"/>
      <c r="AE227" s="1"/>
      <c r="AF227" s="1"/>
      <c r="AG227" s="1"/>
    </row>
    <row r="228" spans="1:33" s="3" customFormat="1" ht="15.75" customHeight="1">
      <c r="A228" s="248" t="s">
        <v>25</v>
      </c>
      <c r="B228" s="249"/>
      <c r="C228" s="252" t="s">
        <v>22</v>
      </c>
      <c r="D228" s="252"/>
      <c r="E228" s="253" t="s">
        <v>3</v>
      </c>
      <c r="F228" s="255" t="s">
        <v>329</v>
      </c>
      <c r="G228" s="256"/>
      <c r="H228" s="256"/>
      <c r="I228" s="256"/>
      <c r="J228" s="256"/>
      <c r="K228" s="256"/>
      <c r="L228" s="256"/>
      <c r="M228" s="256"/>
      <c r="N228" s="256"/>
      <c r="O228" s="256"/>
      <c r="P228" s="256"/>
      <c r="Q228" s="256"/>
      <c r="R228" s="256"/>
      <c r="S228" s="256"/>
      <c r="T228" s="257"/>
      <c r="U228" s="141"/>
      <c r="V228" s="196" t="s">
        <v>27</v>
      </c>
      <c r="W228" s="252" t="s">
        <v>1023</v>
      </c>
      <c r="X228" s="1"/>
      <c r="Z228" s="1"/>
      <c r="AA228" s="1"/>
      <c r="AB228" s="1"/>
      <c r="AC228" s="1"/>
      <c r="AD228" s="1"/>
      <c r="AE228" s="1"/>
      <c r="AF228" s="1"/>
      <c r="AG228" s="1"/>
    </row>
    <row r="229" spans="1:33" ht="18.75" customHeight="1">
      <c r="A229" s="250"/>
      <c r="B229" s="251"/>
      <c r="C229" s="252"/>
      <c r="D229" s="252"/>
      <c r="E229" s="254"/>
      <c r="F229" s="258" t="s">
        <v>300</v>
      </c>
      <c r="G229" s="259"/>
      <c r="H229" s="260"/>
      <c r="I229" s="71" t="s">
        <v>28</v>
      </c>
      <c r="J229" s="71" t="s">
        <v>7</v>
      </c>
      <c r="K229" s="71" t="s">
        <v>8</v>
      </c>
      <c r="L229" s="71" t="s">
        <v>9</v>
      </c>
      <c r="M229" s="71" t="s">
        <v>10</v>
      </c>
      <c r="N229" s="71" t="s">
        <v>11</v>
      </c>
      <c r="O229" s="71" t="s">
        <v>12</v>
      </c>
      <c r="P229" s="71" t="s">
        <v>13</v>
      </c>
      <c r="Q229" s="71" t="s">
        <v>14</v>
      </c>
      <c r="R229" s="71" t="s">
        <v>15</v>
      </c>
      <c r="S229" s="71" t="s">
        <v>16</v>
      </c>
      <c r="T229" s="71" t="s">
        <v>17</v>
      </c>
      <c r="U229" s="14"/>
      <c r="V229" s="197"/>
      <c r="W229" s="252"/>
    </row>
    <row r="230" spans="1:33" ht="29.25" customHeight="1">
      <c r="A230" s="261" t="s">
        <v>1</v>
      </c>
      <c r="B230" s="261"/>
      <c r="C230" s="276" t="s">
        <v>1128</v>
      </c>
      <c r="D230" s="276"/>
      <c r="E230" s="111" t="s">
        <v>1129</v>
      </c>
      <c r="F230" s="200" t="s">
        <v>1000</v>
      </c>
      <c r="G230" s="264"/>
      <c r="H230" s="201"/>
      <c r="I230" s="94"/>
      <c r="J230" s="72"/>
      <c r="K230" s="72"/>
      <c r="L230" s="72"/>
      <c r="M230" s="72"/>
      <c r="N230" s="72">
        <v>500</v>
      </c>
      <c r="O230" s="72"/>
      <c r="P230" s="72"/>
      <c r="Q230" s="72"/>
      <c r="R230" s="72"/>
      <c r="S230" s="72"/>
      <c r="T230" s="72">
        <v>500</v>
      </c>
      <c r="U230" s="73"/>
      <c r="V230" s="114">
        <f>IF(SUM(I230:T230)=0,"",SUM(I230:T230))</f>
        <v>1000</v>
      </c>
      <c r="W230" s="265" t="str">
        <f>IF($G$192="porcentaje",FIXED(V230/V231*100,2)&amp;"%",IF($G$192="Promedio",V230/V231,IF($G$192="variación porcentual",FIXED(((V230/V231)-1)*100,2)&amp;"%",IF($G$192="OTRAS","CAPTURAR EL RESULTADO DEL INDICADOR"))))</f>
        <v>0.83%</v>
      </c>
      <c r="Y230" s="1"/>
      <c r="AC230" s="10"/>
      <c r="AF230" s="10"/>
      <c r="AG230" s="10"/>
    </row>
    <row r="231" spans="1:33" ht="30" customHeight="1">
      <c r="A231" s="261" t="s">
        <v>2</v>
      </c>
      <c r="B231" s="261"/>
      <c r="C231" s="276" t="s">
        <v>1127</v>
      </c>
      <c r="D231" s="276"/>
      <c r="E231" s="111" t="s">
        <v>1129</v>
      </c>
      <c r="F231" s="200" t="s">
        <v>1001</v>
      </c>
      <c r="G231" s="264"/>
      <c r="H231" s="201"/>
      <c r="I231" s="94"/>
      <c r="J231" s="72"/>
      <c r="K231" s="72"/>
      <c r="L231" s="72"/>
      <c r="M231" s="72"/>
      <c r="N231" s="72">
        <v>60036</v>
      </c>
      <c r="O231" s="72"/>
      <c r="P231" s="72"/>
      <c r="Q231" s="72"/>
      <c r="R231" s="72"/>
      <c r="S231" s="72"/>
      <c r="T231" s="72">
        <v>60035</v>
      </c>
      <c r="U231" s="72">
        <f>SUM(I231:T231)</f>
        <v>120071</v>
      </c>
      <c r="V231" s="114">
        <f>IF(SUM(I231:T231)=0,"",SUM(I231:T231))</f>
        <v>120071</v>
      </c>
      <c r="W231" s="265"/>
      <c r="Y231" s="1"/>
      <c r="AA231" s="3"/>
      <c r="AC231" s="10"/>
      <c r="AF231" s="10"/>
      <c r="AG231" s="10"/>
    </row>
    <row r="232" spans="1:33" ht="17.25" customHeight="1">
      <c r="A232" s="247" t="s">
        <v>298</v>
      </c>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row>
    <row r="233" spans="1:33" s="3" customFormat="1" ht="15.75" customHeight="1">
      <c r="A233" s="248" t="s">
        <v>25</v>
      </c>
      <c r="B233" s="249"/>
      <c r="C233" s="252" t="s">
        <v>22</v>
      </c>
      <c r="D233" s="252"/>
      <c r="E233" s="253" t="s">
        <v>3</v>
      </c>
      <c r="F233" s="255" t="s">
        <v>329</v>
      </c>
      <c r="G233" s="256"/>
      <c r="H233" s="256"/>
      <c r="I233" s="256"/>
      <c r="J233" s="256"/>
      <c r="K233" s="256"/>
      <c r="L233" s="256"/>
      <c r="M233" s="256"/>
      <c r="N233" s="256"/>
      <c r="O233" s="256"/>
      <c r="P233" s="256"/>
      <c r="Q233" s="256"/>
      <c r="R233" s="256"/>
      <c r="S233" s="256"/>
      <c r="T233" s="257"/>
      <c r="U233" s="141"/>
      <c r="V233" s="196" t="s">
        <v>27</v>
      </c>
      <c r="W233" s="252" t="s">
        <v>332</v>
      </c>
      <c r="X233" s="1"/>
      <c r="Z233" s="1"/>
      <c r="AA233" s="1"/>
      <c r="AB233" s="1"/>
      <c r="AC233" s="1"/>
      <c r="AD233" s="1"/>
      <c r="AE233" s="1"/>
      <c r="AF233" s="1"/>
      <c r="AG233" s="1"/>
    </row>
    <row r="234" spans="1:33" ht="18.75" customHeight="1">
      <c r="A234" s="250"/>
      <c r="B234" s="251"/>
      <c r="C234" s="252"/>
      <c r="D234" s="252"/>
      <c r="E234" s="254"/>
      <c r="F234" s="258" t="s">
        <v>298</v>
      </c>
      <c r="G234" s="259"/>
      <c r="H234" s="260"/>
      <c r="I234" s="71" t="s">
        <v>28</v>
      </c>
      <c r="J234" s="71" t="s">
        <v>7</v>
      </c>
      <c r="K234" s="71" t="s">
        <v>8</v>
      </c>
      <c r="L234" s="71" t="s">
        <v>9</v>
      </c>
      <c r="M234" s="71" t="s">
        <v>10</v>
      </c>
      <c r="N234" s="71" t="s">
        <v>11</v>
      </c>
      <c r="O234" s="71" t="s">
        <v>12</v>
      </c>
      <c r="P234" s="71" t="s">
        <v>13</v>
      </c>
      <c r="Q234" s="71" t="s">
        <v>14</v>
      </c>
      <c r="R234" s="71" t="s">
        <v>15</v>
      </c>
      <c r="S234" s="71" t="s">
        <v>16</v>
      </c>
      <c r="T234" s="71" t="s">
        <v>17</v>
      </c>
      <c r="U234" s="14"/>
      <c r="V234" s="197"/>
      <c r="W234" s="252"/>
    </row>
    <row r="235" spans="1:33" ht="29.25" customHeight="1">
      <c r="A235" s="261" t="s">
        <v>1</v>
      </c>
      <c r="B235" s="261"/>
      <c r="C235" s="262" t="str">
        <f>IF(C230=0,"",C230)</f>
        <v>Archivos de cuentas depurados y acomodados</v>
      </c>
      <c r="D235" s="263"/>
      <c r="E235" s="145" t="str">
        <f>IF(E230=0,"",E230)</f>
        <v>Archivos</v>
      </c>
      <c r="F235" s="200" t="s">
        <v>1021</v>
      </c>
      <c r="G235" s="264"/>
      <c r="H235" s="201"/>
      <c r="I235" s="94"/>
      <c r="J235" s="72"/>
      <c r="K235" s="72"/>
      <c r="L235" s="72"/>
      <c r="M235" s="72"/>
      <c r="N235" s="72">
        <v>8008</v>
      </c>
      <c r="O235" s="72"/>
      <c r="P235" s="72"/>
      <c r="Q235" s="72"/>
      <c r="R235" s="72"/>
      <c r="S235" s="72"/>
      <c r="T235" s="72"/>
      <c r="U235" s="73"/>
      <c r="V235" s="114">
        <f>IF(SUM(I235:T235)=0,"",SUM(I235:T235))</f>
        <v>8008</v>
      </c>
      <c r="W235" s="265" t="str">
        <f>IF($G$192="porcentaje",FIXED(V235/V236*100,2)&amp;"%",IF($G$192="Promedio",V235/V236,IF($G$192="variación porcentual",FIXED(((V235/V236)-1)*100,2)&amp;"%",IF($G$192="OTRAS","CAPTURAR EL RESULTADO DEL INDICADOR"))))</f>
        <v>6.67%</v>
      </c>
      <c r="Y235" s="1"/>
      <c r="AC235" s="10"/>
      <c r="AF235" s="10"/>
      <c r="AG235" s="10"/>
    </row>
    <row r="236" spans="1:33" ht="30" customHeight="1">
      <c r="A236" s="261" t="s">
        <v>2</v>
      </c>
      <c r="B236" s="261"/>
      <c r="C236" s="262" t="str">
        <f>IF(C231=0,"",C231)</f>
        <v>Total de archivos de cuentas</v>
      </c>
      <c r="D236" s="263"/>
      <c r="E236" s="145" t="str">
        <f>IF(E231=0,"",E231)</f>
        <v>Archivos</v>
      </c>
      <c r="F236" s="200" t="s">
        <v>1022</v>
      </c>
      <c r="G236" s="264"/>
      <c r="H236" s="201"/>
      <c r="I236" s="94"/>
      <c r="J236" s="72"/>
      <c r="K236" s="72"/>
      <c r="L236" s="72"/>
      <c r="M236" s="72"/>
      <c r="N236" s="72">
        <v>60036</v>
      </c>
      <c r="O236" s="72"/>
      <c r="P236" s="72"/>
      <c r="Q236" s="72"/>
      <c r="R236" s="72"/>
      <c r="S236" s="72"/>
      <c r="T236" s="72">
        <v>60036</v>
      </c>
      <c r="U236" s="72">
        <f>SUM(I236:T236)</f>
        <v>120072</v>
      </c>
      <c r="V236" s="114">
        <f>IF(SUM(I236:T236)=0,"",SUM(I236:T236))</f>
        <v>120072</v>
      </c>
      <c r="W236" s="265"/>
      <c r="Y236" s="1"/>
      <c r="AA236" s="3"/>
      <c r="AC236" s="10"/>
      <c r="AF236" s="10"/>
      <c r="AG236" s="10"/>
    </row>
    <row r="237" spans="1:33" s="67" customFormat="1" ht="5.25" customHeight="1">
      <c r="A237" s="74"/>
      <c r="B237" s="74"/>
      <c r="C237" s="74"/>
      <c r="D237" s="75"/>
      <c r="E237" s="75"/>
      <c r="F237" s="76"/>
      <c r="G237" s="76"/>
      <c r="H237" s="76"/>
      <c r="I237" s="77"/>
      <c r="J237" s="78"/>
      <c r="K237" s="78"/>
      <c r="L237" s="78"/>
      <c r="M237" s="78"/>
      <c r="N237" s="78"/>
      <c r="O237" s="78"/>
      <c r="P237" s="78"/>
      <c r="Q237" s="78"/>
      <c r="R237" s="78"/>
      <c r="S237" s="78"/>
      <c r="T237" s="78"/>
      <c r="U237" s="79"/>
      <c r="V237" s="80"/>
      <c r="W237" s="81"/>
      <c r="X237" s="83"/>
      <c r="Y237" s="146"/>
      <c r="AC237" s="83"/>
      <c r="AD237" s="83"/>
      <c r="AE237" s="83"/>
      <c r="AF237" s="83"/>
      <c r="AG237" s="83"/>
    </row>
    <row r="238" spans="1:33" ht="16.5" customHeight="1">
      <c r="A238" s="238" t="s">
        <v>967</v>
      </c>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115">
        <f>IF(ISERROR(W235/W230)=TRUE,"",(W235/W230))</f>
        <v>8.0361445783132517</v>
      </c>
      <c r="X238" s="10"/>
      <c r="AC238" s="10"/>
      <c r="AD238" s="10"/>
      <c r="AE238" s="10"/>
      <c r="AF238" s="10"/>
      <c r="AG238" s="10"/>
    </row>
    <row r="239" spans="1:33" ht="6.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82"/>
      <c r="X239" s="10"/>
      <c r="AC239" s="10"/>
      <c r="AD239" s="10"/>
      <c r="AE239" s="10"/>
      <c r="AF239" s="10"/>
      <c r="AG239" s="10"/>
    </row>
    <row r="240" spans="1:33" s="3" customFormat="1" ht="33" customHeight="1">
      <c r="A240" s="239" t="s">
        <v>1002</v>
      </c>
      <c r="B240" s="240"/>
      <c r="C240" s="240"/>
      <c r="D240" s="240"/>
      <c r="E240" s="240"/>
      <c r="F240" s="241"/>
      <c r="G240" s="242"/>
      <c r="H240" s="242"/>
      <c r="I240" s="242"/>
      <c r="J240" s="242"/>
      <c r="K240" s="242"/>
      <c r="L240" s="242"/>
      <c r="M240" s="242"/>
      <c r="N240" s="242"/>
      <c r="O240" s="242"/>
      <c r="P240" s="242"/>
      <c r="Q240" s="242"/>
      <c r="R240" s="242"/>
      <c r="S240" s="242"/>
      <c r="T240" s="242"/>
      <c r="U240" s="242"/>
      <c r="V240" s="242"/>
      <c r="W240" s="243"/>
      <c r="X240" s="1"/>
      <c r="Z240" s="1"/>
      <c r="AA240" s="1"/>
      <c r="AB240" s="1"/>
      <c r="AC240" s="1"/>
      <c r="AD240" s="1"/>
      <c r="AE240" s="1"/>
      <c r="AF240" s="1"/>
      <c r="AG240" s="1"/>
    </row>
    <row r="241" spans="1:33" s="3" customFormat="1" ht="10.5" customHeight="1">
      <c r="A241" s="244"/>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6"/>
      <c r="X241" s="1"/>
      <c r="Z241" s="1"/>
      <c r="AA241" s="1"/>
      <c r="AB241" s="1"/>
      <c r="AC241" s="1"/>
      <c r="AD241" s="1"/>
      <c r="AE241" s="1"/>
      <c r="AF241" s="1"/>
      <c r="AG241" s="1"/>
    </row>
    <row r="242" spans="1:33" s="66" customFormat="1" ht="48" customHeight="1">
      <c r="A242" s="252" t="s">
        <v>1122</v>
      </c>
      <c r="B242" s="252"/>
      <c r="C242" s="266" t="s">
        <v>1140</v>
      </c>
      <c r="D242" s="267"/>
      <c r="E242" s="267"/>
      <c r="F242" s="267"/>
      <c r="G242" s="267"/>
      <c r="H242" s="267"/>
      <c r="I242" s="267"/>
      <c r="J242" s="267"/>
      <c r="K242" s="267"/>
      <c r="L242" s="267"/>
      <c r="M242" s="267"/>
      <c r="N242" s="267"/>
      <c r="O242" s="267"/>
      <c r="P242" s="267"/>
      <c r="Q242" s="267"/>
      <c r="R242" s="267"/>
      <c r="S242" s="267"/>
      <c r="T242" s="267"/>
      <c r="U242" s="267"/>
      <c r="V242" s="267"/>
      <c r="W242" s="268"/>
      <c r="X242" s="65"/>
      <c r="Z242" s="65"/>
      <c r="AA242" s="65"/>
      <c r="AB242" s="65"/>
      <c r="AC242" s="65"/>
      <c r="AD242" s="65"/>
      <c r="AE242" s="65"/>
      <c r="AF242" s="65"/>
      <c r="AG242" s="65"/>
    </row>
    <row r="243" spans="1:33" s="3" customFormat="1" ht="6"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1"/>
      <c r="Z243" s="1"/>
      <c r="AA243" s="1"/>
      <c r="AB243" s="1"/>
      <c r="AC243" s="1"/>
      <c r="AD243" s="1"/>
      <c r="AE243" s="1"/>
      <c r="AF243" s="1"/>
      <c r="AG243" s="1"/>
    </row>
    <row r="244" spans="1:33" s="136" customFormat="1" ht="13.5" customHeight="1">
      <c r="A244" s="269" t="s">
        <v>1011</v>
      </c>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1"/>
      <c r="X244" s="67"/>
      <c r="Z244" s="67"/>
      <c r="AA244" s="67"/>
      <c r="AB244" s="67"/>
      <c r="AC244" s="67"/>
      <c r="AD244" s="67"/>
      <c r="AE244" s="67"/>
      <c r="AF244" s="67"/>
      <c r="AG244" s="67"/>
    </row>
    <row r="245" spans="1:33" s="136" customFormat="1" ht="4.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90"/>
      <c r="X245" s="67"/>
      <c r="Z245" s="67"/>
      <c r="AA245" s="67"/>
      <c r="AB245" s="67"/>
      <c r="AC245" s="67"/>
      <c r="AD245" s="67"/>
      <c r="AE245" s="67"/>
      <c r="AF245" s="67"/>
      <c r="AG245" s="67"/>
    </row>
    <row r="246" spans="1:33" s="3" customFormat="1" ht="30" customHeight="1">
      <c r="A246" s="252" t="s">
        <v>22</v>
      </c>
      <c r="B246" s="252"/>
      <c r="C246" s="272" t="s">
        <v>1141</v>
      </c>
      <c r="D246" s="272"/>
      <c r="E246" s="272"/>
      <c r="F246" s="272"/>
      <c r="G246" s="272"/>
      <c r="H246" s="272"/>
      <c r="I246" s="272"/>
      <c r="J246" s="272"/>
      <c r="K246" s="272"/>
      <c r="L246" s="272"/>
      <c r="M246" s="272"/>
      <c r="N246" s="272"/>
      <c r="O246" s="272"/>
      <c r="P246" s="272"/>
      <c r="Q246" s="272"/>
      <c r="R246" s="272"/>
      <c r="S246" s="272"/>
      <c r="T246" s="272"/>
      <c r="U246" s="272"/>
      <c r="V246" s="272"/>
      <c r="W246" s="272"/>
      <c r="X246" s="1"/>
      <c r="Z246" s="1"/>
      <c r="AA246" s="1"/>
      <c r="AB246" s="1"/>
      <c r="AC246" s="1"/>
      <c r="AD246" s="1"/>
      <c r="AE246" s="1"/>
      <c r="AF246" s="1"/>
      <c r="AG246" s="1"/>
    </row>
    <row r="247" spans="1:33" s="3" customFormat="1" ht="3.75" customHeight="1">
      <c r="A247" s="64"/>
      <c r="B247" s="49"/>
      <c r="C247" s="49"/>
      <c r="D247" s="49"/>
      <c r="E247" s="49"/>
      <c r="F247" s="49"/>
      <c r="I247" s="49"/>
      <c r="J247" s="49"/>
      <c r="K247" s="49"/>
      <c r="L247" s="49"/>
      <c r="M247" s="49"/>
      <c r="N247" s="49"/>
      <c r="O247" s="49"/>
      <c r="P247" s="49"/>
      <c r="Q247" s="49"/>
      <c r="R247" s="49"/>
      <c r="S247" s="49"/>
      <c r="T247" s="49"/>
      <c r="U247" s="49"/>
      <c r="V247" s="49"/>
      <c r="W247" s="90"/>
      <c r="X247" s="1"/>
      <c r="Z247" s="1"/>
      <c r="AA247" s="1"/>
      <c r="AB247" s="1"/>
      <c r="AC247" s="1"/>
      <c r="AD247" s="1"/>
      <c r="AE247" s="1"/>
      <c r="AF247" s="1"/>
      <c r="AG247" s="1"/>
    </row>
    <row r="248" spans="1:33" s="3" customFormat="1" ht="27" customHeight="1">
      <c r="A248" s="255" t="s">
        <v>339</v>
      </c>
      <c r="B248" s="257"/>
      <c r="C248" s="103" t="s">
        <v>1054</v>
      </c>
      <c r="D248" s="49"/>
      <c r="E248" s="252" t="s">
        <v>4</v>
      </c>
      <c r="F248" s="252"/>
      <c r="G248" s="272" t="s">
        <v>1069</v>
      </c>
      <c r="H248" s="272"/>
      <c r="I248" s="272"/>
      <c r="J248" s="272"/>
      <c r="K248" s="49"/>
      <c r="L248" s="49"/>
      <c r="M248" s="252" t="s">
        <v>1010</v>
      </c>
      <c r="N248" s="252"/>
      <c r="O248" s="252"/>
      <c r="P248" s="252"/>
      <c r="Q248" s="272" t="s">
        <v>1142</v>
      </c>
      <c r="R248" s="272"/>
      <c r="S248" s="272"/>
      <c r="T248" s="272"/>
      <c r="U248" s="272"/>
      <c r="V248" s="272"/>
      <c r="W248" s="272"/>
      <c r="X248" s="1"/>
      <c r="Z248" s="1"/>
      <c r="AA248" s="1"/>
      <c r="AB248" s="1"/>
      <c r="AC248" s="1"/>
      <c r="AD248" s="1"/>
      <c r="AE248" s="1"/>
      <c r="AF248" s="1"/>
      <c r="AG248" s="1"/>
    </row>
    <row r="249" spans="1:33" s="3" customFormat="1" ht="5.25" customHeight="1">
      <c r="A249" s="64"/>
      <c r="B249" s="49"/>
      <c r="C249" s="49"/>
      <c r="D249" s="49"/>
      <c r="E249" s="49"/>
      <c r="F249" s="49"/>
      <c r="I249" s="49"/>
      <c r="J249" s="49"/>
      <c r="K249" s="49"/>
      <c r="L249" s="49"/>
      <c r="M249" s="49"/>
      <c r="N249" s="49"/>
      <c r="O249" s="49"/>
      <c r="P249" s="49"/>
      <c r="Q249" s="49"/>
      <c r="R249" s="49"/>
      <c r="S249" s="49"/>
      <c r="T249" s="49"/>
      <c r="U249" s="49"/>
      <c r="V249" s="49"/>
      <c r="W249" s="90"/>
      <c r="X249" s="1"/>
      <c r="Z249" s="1"/>
      <c r="AA249" s="1"/>
      <c r="AB249" s="1"/>
      <c r="AC249" s="1"/>
      <c r="AD249" s="1"/>
      <c r="AE249" s="1"/>
      <c r="AF249" s="1"/>
      <c r="AG249" s="1"/>
    </row>
    <row r="250" spans="1:33" s="3" customFormat="1" ht="27" customHeight="1">
      <c r="A250" s="255" t="s">
        <v>1019</v>
      </c>
      <c r="B250" s="257"/>
      <c r="C250" s="140" t="s">
        <v>1067</v>
      </c>
      <c r="D250" s="49"/>
      <c r="E250" s="255" t="s">
        <v>24</v>
      </c>
      <c r="F250" s="257"/>
      <c r="G250" s="272" t="s">
        <v>1066</v>
      </c>
      <c r="H250" s="272"/>
      <c r="I250" s="272"/>
      <c r="J250" s="272"/>
      <c r="K250" s="49"/>
      <c r="L250" s="49"/>
      <c r="M250" s="252" t="s">
        <v>1020</v>
      </c>
      <c r="N250" s="252"/>
      <c r="O250" s="252"/>
      <c r="P250" s="252"/>
      <c r="Q250" s="272" t="s">
        <v>1108</v>
      </c>
      <c r="R250" s="272"/>
      <c r="S250" s="272"/>
      <c r="T250" s="272"/>
      <c r="U250" s="272"/>
      <c r="V250" s="272"/>
      <c r="W250" s="272"/>
      <c r="X250" s="1"/>
      <c r="Z250" s="1"/>
      <c r="AA250" s="1"/>
      <c r="AB250" s="1"/>
      <c r="AC250" s="1"/>
      <c r="AD250" s="1"/>
      <c r="AE250" s="1"/>
      <c r="AF250" s="1"/>
      <c r="AG250" s="1"/>
    </row>
    <row r="251" spans="1:33" s="136" customFormat="1" ht="5.25" customHeight="1">
      <c r="A251" s="49"/>
      <c r="B251" s="49"/>
      <c r="C251" s="49"/>
      <c r="D251" s="49"/>
      <c r="E251" s="49"/>
      <c r="F251" s="49"/>
      <c r="G251" s="49"/>
      <c r="H251" s="49"/>
      <c r="I251" s="49"/>
      <c r="J251" s="49"/>
      <c r="K251" s="49"/>
      <c r="L251" s="49"/>
      <c r="M251" s="97"/>
      <c r="N251" s="97"/>
      <c r="O251" s="97"/>
      <c r="P251" s="97"/>
      <c r="Q251" s="97"/>
      <c r="R251" s="97"/>
      <c r="S251" s="97"/>
      <c r="T251" s="97"/>
      <c r="U251" s="97"/>
      <c r="V251" s="97"/>
      <c r="W251" s="98"/>
      <c r="X251" s="67"/>
      <c r="Z251" s="67"/>
      <c r="AA251" s="67"/>
      <c r="AB251" s="67"/>
      <c r="AC251" s="67"/>
      <c r="AD251" s="67"/>
      <c r="AE251" s="67"/>
      <c r="AF251" s="67"/>
      <c r="AG251" s="67"/>
    </row>
    <row r="252" spans="1:33" s="136" customFormat="1" ht="15.75" customHeight="1">
      <c r="C252" s="252" t="s">
        <v>1005</v>
      </c>
      <c r="D252" s="252"/>
      <c r="E252" s="252"/>
      <c r="F252" s="252"/>
      <c r="H252" s="49"/>
      <c r="I252" s="49"/>
      <c r="J252" s="49"/>
      <c r="O252" s="252" t="s">
        <v>1008</v>
      </c>
      <c r="P252" s="252"/>
      <c r="Q252" s="252"/>
      <c r="R252" s="252"/>
      <c r="S252" s="252"/>
      <c r="T252" s="252"/>
      <c r="U252" s="252"/>
      <c r="V252" s="252"/>
      <c r="W252" s="90"/>
      <c r="X252" s="67"/>
      <c r="Z252" s="67"/>
      <c r="AA252" s="67"/>
      <c r="AB252" s="67"/>
      <c r="AC252" s="67"/>
      <c r="AD252" s="67"/>
      <c r="AE252" s="67"/>
      <c r="AF252" s="67"/>
      <c r="AG252" s="67"/>
    </row>
    <row r="253" spans="1:33" s="136" customFormat="1" ht="24.75" customHeight="1">
      <c r="A253" s="49"/>
      <c r="B253" s="49"/>
      <c r="C253" s="49">
        <v>4000</v>
      </c>
      <c r="D253" s="49"/>
      <c r="E253" s="273">
        <v>2020</v>
      </c>
      <c r="F253" s="273"/>
      <c r="H253" s="49"/>
      <c r="I253" s="49"/>
      <c r="J253" s="49"/>
      <c r="O253" s="205">
        <v>4000</v>
      </c>
      <c r="P253" s="205"/>
      <c r="Q253" s="205"/>
      <c r="R253" s="205"/>
      <c r="S253" s="205"/>
      <c r="T253" s="205"/>
      <c r="U253" s="205"/>
      <c r="V253" s="205"/>
      <c r="X253" s="67"/>
      <c r="Z253" s="67"/>
      <c r="AA253" s="67"/>
      <c r="AB253" s="67"/>
      <c r="AC253" s="67"/>
      <c r="AD253" s="67"/>
      <c r="AE253" s="67"/>
      <c r="AF253" s="67"/>
      <c r="AG253" s="67"/>
    </row>
    <row r="254" spans="1:33" s="99" customFormat="1" ht="12" customHeight="1">
      <c r="C254" s="139" t="s">
        <v>1006</v>
      </c>
      <c r="D254" s="100"/>
      <c r="E254" s="274" t="s">
        <v>1007</v>
      </c>
      <c r="F254" s="274"/>
      <c r="G254" s="100"/>
      <c r="I254" s="100"/>
      <c r="J254" s="100"/>
      <c r="K254" s="100"/>
      <c r="L254" s="100"/>
      <c r="M254" s="100"/>
      <c r="N254" s="100"/>
      <c r="O254" s="139"/>
      <c r="P254" s="139"/>
      <c r="Q254" s="139"/>
      <c r="R254" s="139"/>
      <c r="S254" s="139"/>
      <c r="T254" s="139"/>
      <c r="U254" s="139"/>
      <c r="V254" s="139"/>
      <c r="W254" s="101"/>
      <c r="X254" s="102"/>
      <c r="Z254" s="102"/>
      <c r="AA254" s="102"/>
      <c r="AB254" s="102"/>
      <c r="AC254" s="102"/>
      <c r="AD254" s="102"/>
      <c r="AE254" s="102"/>
      <c r="AF254" s="102"/>
      <c r="AG254" s="102"/>
    </row>
    <row r="255" spans="1:33" s="136" customFormat="1" ht="3"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90"/>
      <c r="X255" s="67"/>
      <c r="Z255" s="67"/>
      <c r="AA255" s="67"/>
      <c r="AB255" s="67"/>
      <c r="AC255" s="67"/>
      <c r="AD255" s="67"/>
      <c r="AE255" s="67"/>
      <c r="AF255" s="67"/>
      <c r="AG255" s="67"/>
    </row>
    <row r="256" spans="1:33" s="3" customFormat="1" ht="20.25" customHeight="1">
      <c r="A256" s="275" t="s">
        <v>966</v>
      </c>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1"/>
      <c r="Z256" s="1"/>
      <c r="AA256" s="1"/>
      <c r="AB256" s="1"/>
      <c r="AC256" s="1"/>
      <c r="AD256" s="1"/>
      <c r="AE256" s="1"/>
      <c r="AF256" s="1"/>
      <c r="AG256" s="1"/>
    </row>
    <row r="257" spans="1:33" s="3" customFormat="1" ht="15.75" customHeight="1">
      <c r="A257" s="248" t="s">
        <v>25</v>
      </c>
      <c r="B257" s="249"/>
      <c r="C257" s="252" t="s">
        <v>22</v>
      </c>
      <c r="D257" s="252"/>
      <c r="E257" s="253" t="s">
        <v>3</v>
      </c>
      <c r="F257" s="255" t="s">
        <v>329</v>
      </c>
      <c r="G257" s="256"/>
      <c r="H257" s="256"/>
      <c r="I257" s="256"/>
      <c r="J257" s="256"/>
      <c r="K257" s="256"/>
      <c r="L257" s="256"/>
      <c r="M257" s="256"/>
      <c r="N257" s="256"/>
      <c r="O257" s="256"/>
      <c r="P257" s="256"/>
      <c r="Q257" s="256"/>
      <c r="R257" s="256"/>
      <c r="S257" s="256"/>
      <c r="T257" s="257"/>
      <c r="U257" s="135"/>
      <c r="V257" s="196" t="s">
        <v>27</v>
      </c>
      <c r="W257" s="252" t="s">
        <v>1023</v>
      </c>
      <c r="X257" s="1"/>
      <c r="Z257" s="1"/>
      <c r="AA257" s="1"/>
      <c r="AB257" s="1"/>
      <c r="AC257" s="1"/>
      <c r="AD257" s="1"/>
      <c r="AE257" s="1"/>
      <c r="AF257" s="1"/>
      <c r="AG257" s="1"/>
    </row>
    <row r="258" spans="1:33" ht="18.75" customHeight="1">
      <c r="A258" s="250"/>
      <c r="B258" s="251"/>
      <c r="C258" s="252"/>
      <c r="D258" s="252"/>
      <c r="E258" s="254"/>
      <c r="F258" s="258" t="s">
        <v>300</v>
      </c>
      <c r="G258" s="259"/>
      <c r="H258" s="260"/>
      <c r="I258" s="71" t="s">
        <v>28</v>
      </c>
      <c r="J258" s="71" t="s">
        <v>7</v>
      </c>
      <c r="K258" s="71" t="s">
        <v>8</v>
      </c>
      <c r="L258" s="71" t="s">
        <v>9</v>
      </c>
      <c r="M258" s="71" t="s">
        <v>10</v>
      </c>
      <c r="N258" s="71" t="s">
        <v>11</v>
      </c>
      <c r="O258" s="71" t="s">
        <v>12</v>
      </c>
      <c r="P258" s="71" t="s">
        <v>13</v>
      </c>
      <c r="Q258" s="71" t="s">
        <v>14</v>
      </c>
      <c r="R258" s="71" t="s">
        <v>15</v>
      </c>
      <c r="S258" s="71" t="s">
        <v>16</v>
      </c>
      <c r="T258" s="71" t="s">
        <v>17</v>
      </c>
      <c r="U258" s="14"/>
      <c r="V258" s="197"/>
      <c r="W258" s="252"/>
    </row>
    <row r="259" spans="1:33" ht="29.25" customHeight="1">
      <c r="A259" s="261" t="s">
        <v>1</v>
      </c>
      <c r="B259" s="261"/>
      <c r="C259" s="276" t="s">
        <v>1144</v>
      </c>
      <c r="D259" s="276"/>
      <c r="E259" s="111" t="s">
        <v>1145</v>
      </c>
      <c r="F259" s="200" t="s">
        <v>1000</v>
      </c>
      <c r="G259" s="264"/>
      <c r="H259" s="201"/>
      <c r="I259" s="94"/>
      <c r="J259" s="72"/>
      <c r="K259" s="72"/>
      <c r="L259" s="72"/>
      <c r="M259" s="72"/>
      <c r="N259" s="72">
        <v>2000</v>
      </c>
      <c r="O259" s="72"/>
      <c r="P259" s="72"/>
      <c r="Q259" s="72"/>
      <c r="R259" s="72"/>
      <c r="S259" s="72"/>
      <c r="T259" s="72">
        <v>2000</v>
      </c>
      <c r="U259" s="73"/>
      <c r="V259" s="114">
        <f>IF(SUM(I259:T259)=0,"",SUM(I259:T259))</f>
        <v>4000</v>
      </c>
      <c r="W259" s="265" t="str">
        <f>IF($G$192="porcentaje",FIXED(V259/V260*100,2)&amp;"%",IF($G$192="Promedio",V259/V260,IF($G$192="variación porcentual",FIXED(((V259/V260)-1)*100,2)&amp;"%",IF($G$192="OTRAS","CAPTURAR EL RESULTADO DEL INDICADOR"))))</f>
        <v>100.00%</v>
      </c>
      <c r="Y259" s="1"/>
      <c r="AC259" s="10"/>
      <c r="AF259" s="10"/>
      <c r="AG259" s="10"/>
    </row>
    <row r="260" spans="1:33" ht="30" customHeight="1">
      <c r="A260" s="261" t="s">
        <v>2</v>
      </c>
      <c r="B260" s="261"/>
      <c r="C260" s="276" t="s">
        <v>1143</v>
      </c>
      <c r="D260" s="276"/>
      <c r="E260" s="111" t="s">
        <v>1146</v>
      </c>
      <c r="F260" s="200" t="s">
        <v>1001</v>
      </c>
      <c r="G260" s="264"/>
      <c r="H260" s="201"/>
      <c r="I260" s="94"/>
      <c r="J260" s="72"/>
      <c r="K260" s="72"/>
      <c r="L260" s="72"/>
      <c r="M260" s="72"/>
      <c r="N260" s="72">
        <v>2000</v>
      </c>
      <c r="O260" s="72"/>
      <c r="P260" s="72"/>
      <c r="Q260" s="72"/>
      <c r="R260" s="72"/>
      <c r="S260" s="72"/>
      <c r="T260" s="72">
        <v>2000</v>
      </c>
      <c r="U260" s="72">
        <f>SUM(I260:T260)</f>
        <v>4000</v>
      </c>
      <c r="V260" s="114">
        <f>IF(SUM(I260:T260)=0,"",SUM(I260:T260))</f>
        <v>4000</v>
      </c>
      <c r="W260" s="265"/>
      <c r="Y260" s="1"/>
      <c r="AA260" s="3"/>
      <c r="AC260" s="10"/>
      <c r="AF260" s="10"/>
      <c r="AG260" s="10"/>
    </row>
    <row r="261" spans="1:33" ht="17.25" customHeight="1">
      <c r="A261" s="247" t="s">
        <v>298</v>
      </c>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row>
    <row r="262" spans="1:33" s="3" customFormat="1" ht="15.75" customHeight="1">
      <c r="A262" s="248" t="s">
        <v>25</v>
      </c>
      <c r="B262" s="249"/>
      <c r="C262" s="252" t="s">
        <v>22</v>
      </c>
      <c r="D262" s="252"/>
      <c r="E262" s="253" t="s">
        <v>3</v>
      </c>
      <c r="F262" s="255" t="s">
        <v>329</v>
      </c>
      <c r="G262" s="256"/>
      <c r="H262" s="256"/>
      <c r="I262" s="256"/>
      <c r="J262" s="256"/>
      <c r="K262" s="256"/>
      <c r="L262" s="256"/>
      <c r="M262" s="256"/>
      <c r="N262" s="256"/>
      <c r="O262" s="256"/>
      <c r="P262" s="256"/>
      <c r="Q262" s="256"/>
      <c r="R262" s="256"/>
      <c r="S262" s="256"/>
      <c r="T262" s="257"/>
      <c r="U262" s="135"/>
      <c r="V262" s="196" t="s">
        <v>27</v>
      </c>
      <c r="W262" s="252" t="s">
        <v>332</v>
      </c>
      <c r="X262" s="1"/>
      <c r="Z262" s="1"/>
      <c r="AA262" s="1"/>
      <c r="AB262" s="1"/>
      <c r="AC262" s="1"/>
      <c r="AD262" s="1"/>
      <c r="AE262" s="1"/>
      <c r="AF262" s="1"/>
      <c r="AG262" s="1"/>
    </row>
    <row r="263" spans="1:33" ht="18.75" customHeight="1">
      <c r="A263" s="250"/>
      <c r="B263" s="251"/>
      <c r="C263" s="252"/>
      <c r="D263" s="252"/>
      <c r="E263" s="254"/>
      <c r="F263" s="258" t="s">
        <v>298</v>
      </c>
      <c r="G263" s="259"/>
      <c r="H263" s="260"/>
      <c r="I263" s="71" t="s">
        <v>28</v>
      </c>
      <c r="J263" s="71" t="s">
        <v>7</v>
      </c>
      <c r="K263" s="71" t="s">
        <v>8</v>
      </c>
      <c r="L263" s="71" t="s">
        <v>9</v>
      </c>
      <c r="M263" s="71" t="s">
        <v>10</v>
      </c>
      <c r="N263" s="71" t="s">
        <v>11</v>
      </c>
      <c r="O263" s="71" t="s">
        <v>12</v>
      </c>
      <c r="P263" s="71" t="s">
        <v>13</v>
      </c>
      <c r="Q263" s="71" t="s">
        <v>14</v>
      </c>
      <c r="R263" s="71" t="s">
        <v>15</v>
      </c>
      <c r="S263" s="71" t="s">
        <v>16</v>
      </c>
      <c r="T263" s="71" t="s">
        <v>17</v>
      </c>
      <c r="U263" s="14"/>
      <c r="V263" s="197"/>
      <c r="W263" s="252"/>
    </row>
    <row r="264" spans="1:33" ht="29.25" customHeight="1">
      <c r="A264" s="261" t="s">
        <v>1</v>
      </c>
      <c r="B264" s="261"/>
      <c r="C264" s="262" t="str">
        <f>IF(C259=0,"",C259)</f>
        <v>Total de operaciones I.S.A.B.I</v>
      </c>
      <c r="D264" s="263"/>
      <c r="E264" s="138" t="s">
        <v>1145</v>
      </c>
      <c r="F264" s="200" t="s">
        <v>1021</v>
      </c>
      <c r="G264" s="264"/>
      <c r="H264" s="201"/>
      <c r="I264" s="94"/>
      <c r="J264" s="72"/>
      <c r="K264" s="72"/>
      <c r="L264" s="72"/>
      <c r="M264" s="72"/>
      <c r="N264" s="72">
        <v>3273</v>
      </c>
      <c r="O264" s="72"/>
      <c r="P264" s="72"/>
      <c r="Q264" s="72"/>
      <c r="R264" s="72"/>
      <c r="S264" s="72"/>
      <c r="T264" s="72"/>
      <c r="U264" s="73"/>
      <c r="V264" s="114">
        <f>IF(SUM(I264:T264)=0,"",SUM(I264:T264))</f>
        <v>3273</v>
      </c>
      <c r="W264" s="265" t="str">
        <f>IF($G$192="porcentaje",FIXED(V264/V265*100,2)&amp;"%",IF($G$192="Promedio",V264/V265,IF($G$192="variación porcentual",FIXED(((V264/V265)-1)*100,2)&amp;"%",IF($G$192="OTRAS","CAPTURAR EL RESULTADO DEL INDICADOR"))))</f>
        <v>81.83%</v>
      </c>
      <c r="Y264" s="1"/>
      <c r="AC264" s="10"/>
      <c r="AF264" s="10"/>
      <c r="AG264" s="10"/>
    </row>
    <row r="265" spans="1:33" ht="30" customHeight="1">
      <c r="A265" s="261" t="s">
        <v>2</v>
      </c>
      <c r="B265" s="261"/>
      <c r="C265" s="262" t="str">
        <f>IF(C260=0,"",C260)</f>
        <v>Total de avalúos recibidos</v>
      </c>
      <c r="D265" s="263"/>
      <c r="E265" s="138" t="s">
        <v>1146</v>
      </c>
      <c r="F265" s="200" t="s">
        <v>1022</v>
      </c>
      <c r="G265" s="264"/>
      <c r="H265" s="201"/>
      <c r="I265" s="94"/>
      <c r="J265" s="72"/>
      <c r="K265" s="72"/>
      <c r="L265" s="72"/>
      <c r="M265" s="72"/>
      <c r="N265" s="72">
        <v>2000</v>
      </c>
      <c r="O265" s="72"/>
      <c r="P265" s="72"/>
      <c r="Q265" s="72"/>
      <c r="R265" s="72"/>
      <c r="S265" s="72"/>
      <c r="T265" s="72">
        <v>2000</v>
      </c>
      <c r="U265" s="72">
        <f>SUM(I265:T265)</f>
        <v>4000</v>
      </c>
      <c r="V265" s="114">
        <f>IF(SUM(I265:T265)=0,"",SUM(I265:T265))</f>
        <v>4000</v>
      </c>
      <c r="W265" s="265"/>
      <c r="Y265" s="1"/>
      <c r="AA265" s="3"/>
      <c r="AC265" s="10"/>
      <c r="AF265" s="10"/>
      <c r="AG265" s="10"/>
    </row>
    <row r="266" spans="1:33" s="67" customFormat="1" ht="5.25" customHeight="1">
      <c r="A266" s="74"/>
      <c r="B266" s="74"/>
      <c r="C266" s="74"/>
      <c r="D266" s="75"/>
      <c r="E266" s="75"/>
      <c r="F266" s="76"/>
      <c r="G266" s="76"/>
      <c r="H266" s="76"/>
      <c r="I266" s="77"/>
      <c r="J266" s="78"/>
      <c r="K266" s="78"/>
      <c r="L266" s="78"/>
      <c r="M266" s="78"/>
      <c r="N266" s="78"/>
      <c r="O266" s="78"/>
      <c r="P266" s="78"/>
      <c r="Q266" s="78"/>
      <c r="R266" s="78"/>
      <c r="S266" s="78"/>
      <c r="T266" s="78"/>
      <c r="U266" s="79"/>
      <c r="V266" s="80"/>
      <c r="W266" s="81"/>
      <c r="X266" s="83"/>
      <c r="Y266" s="136"/>
      <c r="AC266" s="83"/>
      <c r="AD266" s="83"/>
      <c r="AE266" s="83"/>
      <c r="AF266" s="83"/>
      <c r="AG266" s="83"/>
    </row>
    <row r="267" spans="1:33" ht="16.5" customHeight="1">
      <c r="A267" s="238" t="s">
        <v>967</v>
      </c>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115">
        <f>IF(ISERROR(W264/W259)=TRUE,"",(W264/W259))</f>
        <v>0.81830000000000003</v>
      </c>
      <c r="X267" s="10"/>
      <c r="AC267" s="10"/>
      <c r="AD267" s="10"/>
      <c r="AE267" s="10"/>
      <c r="AF267" s="10"/>
      <c r="AG267" s="10"/>
    </row>
    <row r="268" spans="1:33" ht="6.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82"/>
      <c r="X268" s="10"/>
      <c r="AC268" s="10"/>
      <c r="AD268" s="10"/>
      <c r="AE268" s="10"/>
      <c r="AF268" s="10"/>
      <c r="AG268" s="10"/>
    </row>
    <row r="269" spans="1:33" s="3" customFormat="1" ht="33" customHeight="1">
      <c r="A269" s="239" t="s">
        <v>1002</v>
      </c>
      <c r="B269" s="240"/>
      <c r="C269" s="240"/>
      <c r="D269" s="240"/>
      <c r="E269" s="240"/>
      <c r="F269" s="241"/>
      <c r="G269" s="242"/>
      <c r="H269" s="242"/>
      <c r="I269" s="242"/>
      <c r="J269" s="242"/>
      <c r="K269" s="242"/>
      <c r="L269" s="242"/>
      <c r="M269" s="242"/>
      <c r="N269" s="242"/>
      <c r="O269" s="242"/>
      <c r="P269" s="242"/>
      <c r="Q269" s="242"/>
      <c r="R269" s="242"/>
      <c r="S269" s="242"/>
      <c r="T269" s="242"/>
      <c r="U269" s="242"/>
      <c r="V269" s="242"/>
      <c r="W269" s="243"/>
      <c r="X269" s="1"/>
      <c r="Z269" s="1"/>
      <c r="AA269" s="1"/>
      <c r="AB269" s="1"/>
      <c r="AC269" s="1"/>
      <c r="AD269" s="1"/>
      <c r="AE269" s="1"/>
      <c r="AF269" s="1"/>
      <c r="AG269" s="1"/>
    </row>
    <row r="270" spans="1:33" s="3" customFormat="1" ht="10.5" customHeight="1">
      <c r="A270" s="244"/>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6"/>
      <c r="X270" s="1"/>
      <c r="Z270" s="1"/>
      <c r="AA270" s="1"/>
      <c r="AB270" s="1"/>
      <c r="AC270" s="1"/>
      <c r="AD270" s="1"/>
      <c r="AE270" s="1"/>
      <c r="AF270" s="1"/>
      <c r="AG270" s="1"/>
    </row>
    <row r="271" spans="1:33" s="66" customFormat="1" ht="48" customHeight="1">
      <c r="A271" s="252" t="s">
        <v>1123</v>
      </c>
      <c r="B271" s="252"/>
      <c r="C271" s="266" t="s">
        <v>1130</v>
      </c>
      <c r="D271" s="267"/>
      <c r="E271" s="267"/>
      <c r="F271" s="267"/>
      <c r="G271" s="267"/>
      <c r="H271" s="267"/>
      <c r="I271" s="267"/>
      <c r="J271" s="267"/>
      <c r="K271" s="267"/>
      <c r="L271" s="267"/>
      <c r="M271" s="267"/>
      <c r="N271" s="267"/>
      <c r="O271" s="267"/>
      <c r="P271" s="267"/>
      <c r="Q271" s="267"/>
      <c r="R271" s="267"/>
      <c r="S271" s="267"/>
      <c r="T271" s="267"/>
      <c r="U271" s="267"/>
      <c r="V271" s="267"/>
      <c r="W271" s="268"/>
      <c r="X271" s="65"/>
      <c r="Z271" s="65"/>
      <c r="AA271" s="65"/>
      <c r="AB271" s="65"/>
      <c r="AC271" s="65"/>
      <c r="AD271" s="65"/>
      <c r="AE271" s="65"/>
      <c r="AF271" s="65"/>
      <c r="AG271" s="65"/>
    </row>
    <row r="272" spans="1:33" s="3" customFormat="1" ht="6"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1"/>
      <c r="Z272" s="1"/>
      <c r="AA272" s="1"/>
      <c r="AB272" s="1"/>
      <c r="AC272" s="1"/>
      <c r="AD272" s="1"/>
      <c r="AE272" s="1"/>
      <c r="AF272" s="1"/>
      <c r="AG272" s="1"/>
    </row>
    <row r="273" spans="1:33" s="136" customFormat="1" ht="13.5" customHeight="1">
      <c r="A273" s="269" t="s">
        <v>1011</v>
      </c>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1"/>
      <c r="X273" s="67"/>
      <c r="Z273" s="67"/>
      <c r="AA273" s="67"/>
      <c r="AB273" s="67"/>
      <c r="AC273" s="67"/>
      <c r="AD273" s="67"/>
      <c r="AE273" s="67"/>
      <c r="AF273" s="67"/>
      <c r="AG273" s="67"/>
    </row>
    <row r="274" spans="1:33" s="136" customFormat="1" ht="4.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90"/>
      <c r="X274" s="67"/>
      <c r="Z274" s="67"/>
      <c r="AA274" s="67"/>
      <c r="AB274" s="67"/>
      <c r="AC274" s="67"/>
      <c r="AD274" s="67"/>
      <c r="AE274" s="67"/>
      <c r="AF274" s="67"/>
      <c r="AG274" s="67"/>
    </row>
    <row r="275" spans="1:33" s="3" customFormat="1" ht="30" customHeight="1">
      <c r="A275" s="252" t="s">
        <v>22</v>
      </c>
      <c r="B275" s="252"/>
      <c r="C275" s="272" t="s">
        <v>1211</v>
      </c>
      <c r="D275" s="272"/>
      <c r="E275" s="272"/>
      <c r="F275" s="272"/>
      <c r="G275" s="272"/>
      <c r="H275" s="272"/>
      <c r="I275" s="272"/>
      <c r="J275" s="272"/>
      <c r="K275" s="272"/>
      <c r="L275" s="272"/>
      <c r="M275" s="272"/>
      <c r="N275" s="272"/>
      <c r="O275" s="272"/>
      <c r="P275" s="272"/>
      <c r="Q275" s="272"/>
      <c r="R275" s="272"/>
      <c r="S275" s="272"/>
      <c r="T275" s="272"/>
      <c r="U275" s="272"/>
      <c r="V275" s="272"/>
      <c r="W275" s="272"/>
      <c r="X275" s="1"/>
      <c r="Z275" s="1"/>
      <c r="AA275" s="1"/>
      <c r="AB275" s="1"/>
      <c r="AC275" s="1"/>
      <c r="AD275" s="1"/>
      <c r="AE275" s="1"/>
      <c r="AF275" s="1"/>
      <c r="AG275" s="1"/>
    </row>
    <row r="276" spans="1:33" s="3" customFormat="1" ht="3.75" customHeight="1">
      <c r="A276" s="64"/>
      <c r="B276" s="49"/>
      <c r="C276" s="49"/>
      <c r="D276" s="49"/>
      <c r="E276" s="49"/>
      <c r="F276" s="49"/>
      <c r="I276" s="49"/>
      <c r="J276" s="49"/>
      <c r="K276" s="49"/>
      <c r="L276" s="49"/>
      <c r="M276" s="49"/>
      <c r="N276" s="49"/>
      <c r="O276" s="49"/>
      <c r="P276" s="49"/>
      <c r="Q276" s="49"/>
      <c r="R276" s="49"/>
      <c r="S276" s="49"/>
      <c r="T276" s="49"/>
      <c r="U276" s="49"/>
      <c r="V276" s="49"/>
      <c r="W276" s="90"/>
      <c r="X276" s="1"/>
      <c r="Z276" s="1"/>
      <c r="AA276" s="1"/>
      <c r="AB276" s="1"/>
      <c r="AC276" s="1"/>
      <c r="AD276" s="1"/>
      <c r="AE276" s="1"/>
      <c r="AF276" s="1"/>
      <c r="AG276" s="1"/>
    </row>
    <row r="277" spans="1:33" s="3" customFormat="1" ht="27" customHeight="1">
      <c r="A277" s="255" t="s">
        <v>339</v>
      </c>
      <c r="B277" s="257"/>
      <c r="C277" s="103" t="s">
        <v>1075</v>
      </c>
      <c r="D277" s="49"/>
      <c r="E277" s="252" t="s">
        <v>4</v>
      </c>
      <c r="F277" s="252"/>
      <c r="G277" s="272" t="s">
        <v>1069</v>
      </c>
      <c r="H277" s="272"/>
      <c r="I277" s="272"/>
      <c r="J277" s="272"/>
      <c r="K277" s="49"/>
      <c r="L277" s="49"/>
      <c r="M277" s="252" t="s">
        <v>1010</v>
      </c>
      <c r="N277" s="252"/>
      <c r="O277" s="252"/>
      <c r="P277" s="252"/>
      <c r="Q277" s="272" t="s">
        <v>1131</v>
      </c>
      <c r="R277" s="272"/>
      <c r="S277" s="272"/>
      <c r="T277" s="272"/>
      <c r="U277" s="272"/>
      <c r="V277" s="272"/>
      <c r="W277" s="272"/>
      <c r="X277" s="1"/>
      <c r="Z277" s="1"/>
      <c r="AA277" s="1"/>
      <c r="AB277" s="1"/>
      <c r="AC277" s="1"/>
      <c r="AD277" s="1"/>
      <c r="AE277" s="1"/>
      <c r="AF277" s="1"/>
      <c r="AG277" s="1"/>
    </row>
    <row r="278" spans="1:33" s="3" customFormat="1" ht="5.25" customHeight="1">
      <c r="A278" s="64"/>
      <c r="B278" s="49"/>
      <c r="C278" s="49"/>
      <c r="D278" s="49"/>
      <c r="E278" s="49"/>
      <c r="F278" s="49"/>
      <c r="I278" s="49"/>
      <c r="J278" s="49"/>
      <c r="K278" s="49"/>
      <c r="L278" s="49"/>
      <c r="M278" s="49"/>
      <c r="N278" s="49"/>
      <c r="O278" s="49"/>
      <c r="P278" s="49"/>
      <c r="Q278" s="49"/>
      <c r="R278" s="49"/>
      <c r="S278" s="49"/>
      <c r="T278" s="49"/>
      <c r="U278" s="49"/>
      <c r="V278" s="49"/>
      <c r="W278" s="90"/>
      <c r="X278" s="1"/>
      <c r="Z278" s="1"/>
      <c r="AA278" s="1"/>
      <c r="AB278" s="1"/>
      <c r="AC278" s="1"/>
      <c r="AD278" s="1"/>
      <c r="AE278" s="1"/>
      <c r="AF278" s="1"/>
      <c r="AG278" s="1"/>
    </row>
    <row r="279" spans="1:33" s="3" customFormat="1" ht="27" customHeight="1">
      <c r="A279" s="255" t="s">
        <v>1019</v>
      </c>
      <c r="B279" s="257"/>
      <c r="C279" s="140" t="s">
        <v>1067</v>
      </c>
      <c r="D279" s="49"/>
      <c r="E279" s="255" t="s">
        <v>24</v>
      </c>
      <c r="F279" s="257"/>
      <c r="G279" s="272" t="s">
        <v>1057</v>
      </c>
      <c r="H279" s="272"/>
      <c r="I279" s="272"/>
      <c r="J279" s="272"/>
      <c r="K279" s="49"/>
      <c r="L279" s="49"/>
      <c r="M279" s="252" t="s">
        <v>1020</v>
      </c>
      <c r="N279" s="252"/>
      <c r="O279" s="252"/>
      <c r="P279" s="252"/>
      <c r="Q279" s="272" t="s">
        <v>1058</v>
      </c>
      <c r="R279" s="272"/>
      <c r="S279" s="272"/>
      <c r="T279" s="272"/>
      <c r="U279" s="272"/>
      <c r="V279" s="272"/>
      <c r="W279" s="272"/>
      <c r="X279" s="1"/>
      <c r="Z279" s="1"/>
      <c r="AA279" s="1"/>
      <c r="AB279" s="1"/>
      <c r="AC279" s="1"/>
      <c r="AD279" s="1"/>
      <c r="AE279" s="1"/>
      <c r="AF279" s="1"/>
      <c r="AG279" s="1"/>
    </row>
    <row r="280" spans="1:33" s="136" customFormat="1" ht="5.25" customHeight="1">
      <c r="A280" s="49"/>
      <c r="B280" s="49"/>
      <c r="C280" s="49"/>
      <c r="D280" s="49"/>
      <c r="E280" s="49"/>
      <c r="F280" s="49"/>
      <c r="G280" s="49"/>
      <c r="H280" s="49"/>
      <c r="I280" s="49"/>
      <c r="J280" s="49"/>
      <c r="K280" s="49"/>
      <c r="L280" s="49"/>
      <c r="M280" s="97"/>
      <c r="N280" s="97"/>
      <c r="O280" s="97"/>
      <c r="P280" s="97"/>
      <c r="Q280" s="97"/>
      <c r="R280" s="97"/>
      <c r="S280" s="97"/>
      <c r="T280" s="97"/>
      <c r="U280" s="97"/>
      <c r="V280" s="97"/>
      <c r="W280" s="98"/>
      <c r="X280" s="67"/>
      <c r="Z280" s="67"/>
      <c r="AA280" s="67"/>
      <c r="AB280" s="67"/>
      <c r="AC280" s="67"/>
      <c r="AD280" s="67"/>
      <c r="AE280" s="67"/>
      <c r="AF280" s="67"/>
      <c r="AG280" s="67"/>
    </row>
    <row r="281" spans="1:33" s="136" customFormat="1" ht="15.75" customHeight="1">
      <c r="C281" s="252" t="s">
        <v>1005</v>
      </c>
      <c r="D281" s="252"/>
      <c r="E281" s="252"/>
      <c r="F281" s="252"/>
      <c r="H281" s="49"/>
      <c r="I281" s="49"/>
      <c r="J281" s="49"/>
      <c r="O281" s="252" t="s">
        <v>1008</v>
      </c>
      <c r="P281" s="252"/>
      <c r="Q281" s="252"/>
      <c r="R281" s="252"/>
      <c r="S281" s="252"/>
      <c r="T281" s="252"/>
      <c r="U281" s="252"/>
      <c r="V281" s="252"/>
      <c r="W281" s="90"/>
      <c r="X281" s="67"/>
      <c r="Z281" s="67"/>
      <c r="AA281" s="67"/>
      <c r="AB281" s="67"/>
      <c r="AC281" s="67"/>
      <c r="AD281" s="67"/>
      <c r="AE281" s="67"/>
      <c r="AF281" s="67"/>
      <c r="AG281" s="67"/>
    </row>
    <row r="282" spans="1:33" s="136" customFormat="1" ht="24.75" customHeight="1">
      <c r="A282" s="49"/>
      <c r="B282" s="49"/>
      <c r="C282" s="49" t="s">
        <v>1059</v>
      </c>
      <c r="D282" s="49"/>
      <c r="E282" s="273">
        <v>2019</v>
      </c>
      <c r="F282" s="273"/>
      <c r="H282" s="49"/>
      <c r="I282" s="49"/>
      <c r="J282" s="49"/>
      <c r="O282" s="205" t="s">
        <v>1063</v>
      </c>
      <c r="P282" s="205"/>
      <c r="Q282" s="205"/>
      <c r="R282" s="205"/>
      <c r="S282" s="205"/>
      <c r="T282" s="205"/>
      <c r="U282" s="205"/>
      <c r="V282" s="205"/>
      <c r="X282" s="67"/>
      <c r="Z282" s="67"/>
      <c r="AA282" s="67"/>
      <c r="AB282" s="67"/>
      <c r="AC282" s="67"/>
      <c r="AD282" s="67"/>
      <c r="AE282" s="67"/>
      <c r="AF282" s="67"/>
      <c r="AG282" s="67"/>
    </row>
    <row r="283" spans="1:33" s="99" customFormat="1" ht="12" customHeight="1">
      <c r="C283" s="139" t="s">
        <v>1006</v>
      </c>
      <c r="D283" s="100"/>
      <c r="E283" s="274" t="s">
        <v>1007</v>
      </c>
      <c r="F283" s="274"/>
      <c r="G283" s="100"/>
      <c r="I283" s="100"/>
      <c r="J283" s="100"/>
      <c r="K283" s="100"/>
      <c r="L283" s="100"/>
      <c r="M283" s="100"/>
      <c r="N283" s="100"/>
      <c r="O283" s="139"/>
      <c r="P283" s="139"/>
      <c r="Q283" s="139"/>
      <c r="R283" s="139"/>
      <c r="S283" s="139"/>
      <c r="T283" s="139"/>
      <c r="U283" s="139"/>
      <c r="V283" s="139"/>
      <c r="W283" s="101"/>
      <c r="X283" s="102"/>
      <c r="Z283" s="102"/>
      <c r="AA283" s="102"/>
      <c r="AB283" s="102"/>
      <c r="AC283" s="102"/>
      <c r="AD283" s="102"/>
      <c r="AE283" s="102"/>
      <c r="AF283" s="102"/>
      <c r="AG283" s="102"/>
    </row>
    <row r="284" spans="1:33" s="136" customFormat="1" ht="3"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90"/>
      <c r="X284" s="67"/>
      <c r="Z284" s="67"/>
      <c r="AA284" s="67"/>
      <c r="AB284" s="67"/>
      <c r="AC284" s="67"/>
      <c r="AD284" s="67"/>
      <c r="AE284" s="67"/>
      <c r="AF284" s="67"/>
      <c r="AG284" s="67"/>
    </row>
    <row r="285" spans="1:33" s="3" customFormat="1" ht="20.25" customHeight="1">
      <c r="A285" s="275" t="s">
        <v>966</v>
      </c>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1"/>
      <c r="Z285" s="1"/>
      <c r="AA285" s="1"/>
      <c r="AB285" s="1"/>
      <c r="AC285" s="1"/>
      <c r="AD285" s="1"/>
      <c r="AE285" s="1"/>
      <c r="AF285" s="1"/>
      <c r="AG285" s="1"/>
    </row>
    <row r="286" spans="1:33" s="3" customFormat="1" ht="15.75" customHeight="1">
      <c r="A286" s="248" t="s">
        <v>25</v>
      </c>
      <c r="B286" s="249"/>
      <c r="C286" s="252" t="s">
        <v>22</v>
      </c>
      <c r="D286" s="252"/>
      <c r="E286" s="253" t="s">
        <v>3</v>
      </c>
      <c r="F286" s="255" t="s">
        <v>329</v>
      </c>
      <c r="G286" s="256"/>
      <c r="H286" s="256"/>
      <c r="I286" s="256"/>
      <c r="J286" s="256"/>
      <c r="K286" s="256"/>
      <c r="L286" s="256"/>
      <c r="M286" s="256"/>
      <c r="N286" s="256"/>
      <c r="O286" s="256"/>
      <c r="P286" s="256"/>
      <c r="Q286" s="256"/>
      <c r="R286" s="256"/>
      <c r="S286" s="256"/>
      <c r="T286" s="257"/>
      <c r="U286" s="135"/>
      <c r="V286" s="196" t="s">
        <v>27</v>
      </c>
      <c r="W286" s="252" t="s">
        <v>1023</v>
      </c>
      <c r="X286" s="1"/>
      <c r="Z286" s="1"/>
      <c r="AA286" s="1"/>
      <c r="AB286" s="1"/>
      <c r="AC286" s="1"/>
      <c r="AD286" s="1"/>
      <c r="AE286" s="1"/>
      <c r="AF286" s="1"/>
      <c r="AG286" s="1"/>
    </row>
    <row r="287" spans="1:33" ht="18.75" customHeight="1">
      <c r="A287" s="250"/>
      <c r="B287" s="251"/>
      <c r="C287" s="252"/>
      <c r="D287" s="252"/>
      <c r="E287" s="254"/>
      <c r="F287" s="258" t="s">
        <v>300</v>
      </c>
      <c r="G287" s="259"/>
      <c r="H287" s="260"/>
      <c r="I287" s="71" t="s">
        <v>28</v>
      </c>
      <c r="J287" s="71" t="s">
        <v>7</v>
      </c>
      <c r="K287" s="71" t="s">
        <v>8</v>
      </c>
      <c r="L287" s="71" t="s">
        <v>9</v>
      </c>
      <c r="M287" s="71" t="s">
        <v>10</v>
      </c>
      <c r="N287" s="71" t="s">
        <v>11</v>
      </c>
      <c r="O287" s="71" t="s">
        <v>12</v>
      </c>
      <c r="P287" s="71" t="s">
        <v>13</v>
      </c>
      <c r="Q287" s="71" t="s">
        <v>14</v>
      </c>
      <c r="R287" s="71" t="s">
        <v>15</v>
      </c>
      <c r="S287" s="71" t="s">
        <v>16</v>
      </c>
      <c r="T287" s="71" t="s">
        <v>17</v>
      </c>
      <c r="U287" s="14"/>
      <c r="V287" s="197"/>
      <c r="W287" s="252"/>
    </row>
    <row r="288" spans="1:33" ht="29.25" customHeight="1">
      <c r="A288" s="261" t="s">
        <v>1</v>
      </c>
      <c r="B288" s="261"/>
      <c r="C288" s="276" t="s">
        <v>1060</v>
      </c>
      <c r="D288" s="276"/>
      <c r="E288" s="111" t="s">
        <v>1062</v>
      </c>
      <c r="F288" s="200" t="s">
        <v>1000</v>
      </c>
      <c r="G288" s="264"/>
      <c r="H288" s="201"/>
      <c r="I288" s="94"/>
      <c r="J288" s="72"/>
      <c r="K288" s="72"/>
      <c r="L288" s="72"/>
      <c r="M288" s="72"/>
      <c r="N288" s="72">
        <v>102413869</v>
      </c>
      <c r="O288" s="72"/>
      <c r="P288" s="72"/>
      <c r="Q288" s="72"/>
      <c r="R288" s="72"/>
      <c r="S288" s="72"/>
      <c r="T288" s="72">
        <v>102413869</v>
      </c>
      <c r="U288" s="73"/>
      <c r="V288" s="114">
        <f>IF(SUM(I288:T288)=0,"",SUM(I288:T288))</f>
        <v>204827738</v>
      </c>
      <c r="W288" s="265" t="str">
        <f>IF($G$43="porcentaje",FIXED(V288/V289*100,2)&amp;"%",IF($G$43="Promedio",V288/V289,IF($G$43="variación porcentual",FIXED(((V288/V289)-1)*100,2)&amp;"%",IF($G$43="OTRAS","CAPTURAR EL RESULTADO DEL INDICADOR"))))</f>
        <v>3.75%</v>
      </c>
      <c r="Y288" s="1"/>
      <c r="AC288" s="10"/>
      <c r="AF288" s="10"/>
      <c r="AG288" s="10"/>
    </row>
    <row r="289" spans="1:33" ht="30" customHeight="1">
      <c r="A289" s="261" t="s">
        <v>2</v>
      </c>
      <c r="B289" s="261"/>
      <c r="C289" s="276" t="s">
        <v>1061</v>
      </c>
      <c r="D289" s="276"/>
      <c r="E289" s="111" t="s">
        <v>1062</v>
      </c>
      <c r="F289" s="200" t="s">
        <v>1001</v>
      </c>
      <c r="G289" s="264"/>
      <c r="H289" s="201"/>
      <c r="I289" s="94"/>
      <c r="J289" s="72"/>
      <c r="K289" s="72"/>
      <c r="L289" s="72"/>
      <c r="M289" s="72"/>
      <c r="N289" s="72">
        <v>98712163</v>
      </c>
      <c r="O289" s="72"/>
      <c r="P289" s="72"/>
      <c r="Q289" s="72"/>
      <c r="R289" s="72"/>
      <c r="S289" s="72"/>
      <c r="T289" s="72">
        <v>98712163</v>
      </c>
      <c r="U289" s="72">
        <f>SUM(I289:T289)</f>
        <v>197424326</v>
      </c>
      <c r="V289" s="114">
        <f>IF(SUM(I289:T289)=0,"",SUM(I289:T289))</f>
        <v>197424326</v>
      </c>
      <c r="W289" s="265"/>
      <c r="Y289" s="1"/>
      <c r="AA289" s="3"/>
      <c r="AC289" s="10"/>
      <c r="AF289" s="10"/>
      <c r="AG289" s="10"/>
    </row>
    <row r="290" spans="1:33" ht="17.25" customHeight="1">
      <c r="A290" s="247" t="s">
        <v>298</v>
      </c>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row>
    <row r="291" spans="1:33" s="3" customFormat="1" ht="15.75" customHeight="1">
      <c r="A291" s="248" t="s">
        <v>25</v>
      </c>
      <c r="B291" s="249"/>
      <c r="C291" s="252" t="s">
        <v>22</v>
      </c>
      <c r="D291" s="252"/>
      <c r="E291" s="253" t="s">
        <v>3</v>
      </c>
      <c r="F291" s="255" t="s">
        <v>329</v>
      </c>
      <c r="G291" s="256"/>
      <c r="H291" s="256"/>
      <c r="I291" s="256"/>
      <c r="J291" s="256"/>
      <c r="K291" s="256"/>
      <c r="L291" s="256"/>
      <c r="M291" s="256"/>
      <c r="N291" s="256"/>
      <c r="O291" s="256"/>
      <c r="P291" s="256"/>
      <c r="Q291" s="256"/>
      <c r="R291" s="256"/>
      <c r="S291" s="256"/>
      <c r="T291" s="257"/>
      <c r="U291" s="135"/>
      <c r="V291" s="196" t="s">
        <v>27</v>
      </c>
      <c r="W291" s="252" t="s">
        <v>332</v>
      </c>
      <c r="X291" s="1"/>
      <c r="Z291" s="1"/>
      <c r="AA291" s="1"/>
      <c r="AB291" s="1"/>
      <c r="AC291" s="1"/>
      <c r="AD291" s="1"/>
      <c r="AE291" s="1"/>
      <c r="AF291" s="1"/>
      <c r="AG291" s="1"/>
    </row>
    <row r="292" spans="1:33" ht="18.75" customHeight="1">
      <c r="A292" s="250"/>
      <c r="B292" s="251"/>
      <c r="C292" s="252"/>
      <c r="D292" s="252"/>
      <c r="E292" s="254"/>
      <c r="F292" s="258" t="s">
        <v>298</v>
      </c>
      <c r="G292" s="259"/>
      <c r="H292" s="260"/>
      <c r="I292" s="71" t="s">
        <v>28</v>
      </c>
      <c r="J292" s="71" t="s">
        <v>7</v>
      </c>
      <c r="K292" s="71" t="s">
        <v>8</v>
      </c>
      <c r="L292" s="71" t="s">
        <v>9</v>
      </c>
      <c r="M292" s="71" t="s">
        <v>10</v>
      </c>
      <c r="N292" s="71" t="s">
        <v>11</v>
      </c>
      <c r="O292" s="71" t="s">
        <v>12</v>
      </c>
      <c r="P292" s="71" t="s">
        <v>13</v>
      </c>
      <c r="Q292" s="71" t="s">
        <v>14</v>
      </c>
      <c r="R292" s="71" t="s">
        <v>15</v>
      </c>
      <c r="S292" s="71" t="s">
        <v>16</v>
      </c>
      <c r="T292" s="71" t="s">
        <v>17</v>
      </c>
      <c r="U292" s="14"/>
      <c r="V292" s="197"/>
      <c r="W292" s="252"/>
    </row>
    <row r="293" spans="1:33" ht="29.25" customHeight="1">
      <c r="A293" s="261" t="s">
        <v>1</v>
      </c>
      <c r="B293" s="261"/>
      <c r="C293" s="262" t="str">
        <f>IF(C288=0,"",C288)</f>
        <v>Recursos Fiscales 2020</v>
      </c>
      <c r="D293" s="263"/>
      <c r="E293" s="138" t="str">
        <f>IF(E288=0,"",E288)</f>
        <v>Millones de pesos</v>
      </c>
      <c r="F293" s="200" t="s">
        <v>1021</v>
      </c>
      <c r="G293" s="264"/>
      <c r="H293" s="201"/>
      <c r="I293" s="94"/>
      <c r="J293" s="72"/>
      <c r="K293" s="72"/>
      <c r="L293" s="72"/>
      <c r="M293" s="72"/>
      <c r="N293" s="72">
        <v>80319966.290000007</v>
      </c>
      <c r="O293" s="72"/>
      <c r="P293" s="72"/>
      <c r="Q293" s="72"/>
      <c r="R293" s="72"/>
      <c r="S293" s="72"/>
      <c r="T293" s="72"/>
      <c r="U293" s="73"/>
      <c r="V293" s="114">
        <f>IF(SUM(I293:T293)=0,"",SUM(I293:T293))</f>
        <v>80319966.290000007</v>
      </c>
      <c r="W293" s="265" t="str">
        <f>IF($G$43="porcentaje",FIXED(V293/V294*100,2)&amp;"%",IF($G$43="Promedio",V293/V294,IF($G$43="variación porcentual",FIXED(((V293/V294)-1)*100,2)&amp;"%",IF($G$43="OTRAS","CAPTURAR EL RESULTADO DEL INDICADOR"))))</f>
        <v>-59.32%</v>
      </c>
      <c r="Y293" s="1"/>
      <c r="AC293" s="10"/>
      <c r="AF293" s="10"/>
      <c r="AG293" s="10"/>
    </row>
    <row r="294" spans="1:33" ht="30" customHeight="1">
      <c r="A294" s="261" t="s">
        <v>2</v>
      </c>
      <c r="B294" s="261"/>
      <c r="C294" s="262" t="str">
        <f>IF(C289=0,"",C289)</f>
        <v>Recursos Fiscales 2019</v>
      </c>
      <c r="D294" s="263"/>
      <c r="E294" s="138" t="str">
        <f>IF(E289=0,"",E289)</f>
        <v>Millones de pesos</v>
      </c>
      <c r="F294" s="200" t="s">
        <v>1022</v>
      </c>
      <c r="G294" s="264"/>
      <c r="H294" s="201"/>
      <c r="I294" s="94"/>
      <c r="J294" s="72"/>
      <c r="K294" s="72"/>
      <c r="L294" s="72"/>
      <c r="M294" s="72"/>
      <c r="N294" s="72">
        <v>98712163</v>
      </c>
      <c r="O294" s="72"/>
      <c r="P294" s="72"/>
      <c r="Q294" s="72"/>
      <c r="R294" s="72"/>
      <c r="S294" s="72"/>
      <c r="T294" s="72">
        <v>98712163</v>
      </c>
      <c r="U294" s="72">
        <f>SUM(I294:T294)</f>
        <v>197424326</v>
      </c>
      <c r="V294" s="114">
        <f>IF(SUM(I294:T294)=0,"",SUM(I294:T294))</f>
        <v>197424326</v>
      </c>
      <c r="W294" s="265"/>
      <c r="Y294" s="1"/>
      <c r="AA294" s="3"/>
      <c r="AC294" s="10"/>
      <c r="AF294" s="10"/>
      <c r="AG294" s="10"/>
    </row>
    <row r="295" spans="1:33" s="67" customFormat="1" ht="5.25" customHeight="1">
      <c r="A295" s="74"/>
      <c r="B295" s="74"/>
      <c r="C295" s="74"/>
      <c r="D295" s="75"/>
      <c r="E295" s="75"/>
      <c r="F295" s="76"/>
      <c r="G295" s="76"/>
      <c r="H295" s="76"/>
      <c r="I295" s="77"/>
      <c r="J295" s="78"/>
      <c r="K295" s="78"/>
      <c r="L295" s="78"/>
      <c r="M295" s="78"/>
      <c r="N295" s="78"/>
      <c r="O295" s="78"/>
      <c r="P295" s="78"/>
      <c r="Q295" s="78"/>
      <c r="R295" s="78"/>
      <c r="S295" s="78"/>
      <c r="T295" s="78"/>
      <c r="U295" s="79"/>
      <c r="V295" s="80"/>
      <c r="W295" s="81"/>
      <c r="X295" s="83"/>
      <c r="Y295" s="136"/>
      <c r="AC295" s="83"/>
      <c r="AD295" s="83"/>
      <c r="AE295" s="83"/>
      <c r="AF295" s="83"/>
      <c r="AG295" s="83"/>
    </row>
    <row r="296" spans="1:33" ht="16.5" customHeight="1">
      <c r="A296" s="238" t="s">
        <v>967</v>
      </c>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115">
        <f>IF(ISERROR(W293/W288)=TRUE,"",(W293/W288))</f>
        <v>-15.818666666666665</v>
      </c>
      <c r="X296" s="10"/>
      <c r="AC296" s="10"/>
      <c r="AD296" s="10"/>
      <c r="AE296" s="10"/>
      <c r="AF296" s="10"/>
      <c r="AG296" s="10"/>
    </row>
    <row r="297" spans="1:33" ht="6.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82"/>
      <c r="X297" s="10"/>
      <c r="AC297" s="10"/>
      <c r="AD297" s="10"/>
      <c r="AE297" s="10"/>
      <c r="AF297" s="10"/>
      <c r="AG297" s="10"/>
    </row>
    <row r="298" spans="1:33" s="3" customFormat="1" ht="33" customHeight="1">
      <c r="A298" s="239" t="s">
        <v>1002</v>
      </c>
      <c r="B298" s="240"/>
      <c r="C298" s="240"/>
      <c r="D298" s="240"/>
      <c r="E298" s="240"/>
      <c r="F298" s="241"/>
      <c r="G298" s="242"/>
      <c r="H298" s="242"/>
      <c r="I298" s="242"/>
      <c r="J298" s="242"/>
      <c r="K298" s="242"/>
      <c r="L298" s="242"/>
      <c r="M298" s="242"/>
      <c r="N298" s="242"/>
      <c r="O298" s="242"/>
      <c r="P298" s="242"/>
      <c r="Q298" s="242"/>
      <c r="R298" s="242"/>
      <c r="S298" s="242"/>
      <c r="T298" s="242"/>
      <c r="U298" s="242"/>
      <c r="V298" s="242"/>
      <c r="W298" s="243"/>
      <c r="X298" s="1"/>
      <c r="Z298" s="1"/>
      <c r="AA298" s="1"/>
      <c r="AB298" s="1"/>
      <c r="AC298" s="1"/>
      <c r="AD298" s="1"/>
      <c r="AE298" s="1"/>
      <c r="AF298" s="1"/>
      <c r="AG298" s="1"/>
    </row>
    <row r="299" spans="1:33" s="3" customFormat="1" ht="7.5" customHeight="1">
      <c r="A299" s="244"/>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6"/>
      <c r="X299" s="1"/>
      <c r="Z299" s="1"/>
      <c r="AA299" s="1"/>
      <c r="AB299" s="1"/>
      <c r="AC299" s="1"/>
      <c r="AD299" s="1"/>
      <c r="AE299" s="1"/>
      <c r="AF299" s="1"/>
      <c r="AG299" s="1"/>
    </row>
    <row r="300" spans="1:33" s="66" customFormat="1" ht="48" customHeight="1">
      <c r="A300" s="252" t="s">
        <v>1124</v>
      </c>
      <c r="B300" s="252"/>
      <c r="C300" s="266" t="s">
        <v>1132</v>
      </c>
      <c r="D300" s="267"/>
      <c r="E300" s="267"/>
      <c r="F300" s="267"/>
      <c r="G300" s="267"/>
      <c r="H300" s="267"/>
      <c r="I300" s="267"/>
      <c r="J300" s="267"/>
      <c r="K300" s="267"/>
      <c r="L300" s="267"/>
      <c r="M300" s="267"/>
      <c r="N300" s="267"/>
      <c r="O300" s="267"/>
      <c r="P300" s="267"/>
      <c r="Q300" s="267"/>
      <c r="R300" s="267"/>
      <c r="S300" s="267"/>
      <c r="T300" s="267"/>
      <c r="U300" s="267"/>
      <c r="V300" s="267"/>
      <c r="W300" s="268"/>
      <c r="X300" s="65"/>
      <c r="Z300" s="65"/>
      <c r="AA300" s="65"/>
      <c r="AB300" s="65"/>
      <c r="AC300" s="65"/>
      <c r="AD300" s="65"/>
      <c r="AE300" s="65"/>
      <c r="AF300" s="65"/>
      <c r="AG300" s="65"/>
    </row>
    <row r="301" spans="1:33" s="3" customFormat="1" ht="6"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1"/>
      <c r="Z301" s="1"/>
      <c r="AA301" s="1"/>
      <c r="AB301" s="1"/>
      <c r="AC301" s="1"/>
      <c r="AD301" s="1"/>
      <c r="AE301" s="1"/>
      <c r="AF301" s="1"/>
      <c r="AG301" s="1"/>
    </row>
    <row r="302" spans="1:33" s="136" customFormat="1" ht="13.5" customHeight="1">
      <c r="A302" s="269" t="s">
        <v>1011</v>
      </c>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1"/>
      <c r="X302" s="67"/>
      <c r="Z302" s="67"/>
      <c r="AA302" s="67"/>
      <c r="AB302" s="67"/>
      <c r="AC302" s="67"/>
      <c r="AD302" s="67"/>
      <c r="AE302" s="67"/>
      <c r="AF302" s="67"/>
      <c r="AG302" s="67"/>
    </row>
    <row r="303" spans="1:33" s="136" customFormat="1" ht="4.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90"/>
      <c r="X303" s="67"/>
      <c r="Z303" s="67"/>
      <c r="AA303" s="67"/>
      <c r="AB303" s="67"/>
      <c r="AC303" s="67"/>
      <c r="AD303" s="67"/>
      <c r="AE303" s="67"/>
      <c r="AF303" s="67"/>
      <c r="AG303" s="67"/>
    </row>
    <row r="304" spans="1:33" s="3" customFormat="1" ht="30" customHeight="1">
      <c r="A304" s="252" t="s">
        <v>22</v>
      </c>
      <c r="B304" s="252"/>
      <c r="C304" s="272" t="s">
        <v>1133</v>
      </c>
      <c r="D304" s="272"/>
      <c r="E304" s="272"/>
      <c r="F304" s="272"/>
      <c r="G304" s="272"/>
      <c r="H304" s="272"/>
      <c r="I304" s="272"/>
      <c r="J304" s="272"/>
      <c r="K304" s="272"/>
      <c r="L304" s="272"/>
      <c r="M304" s="272"/>
      <c r="N304" s="272"/>
      <c r="O304" s="272"/>
      <c r="P304" s="272"/>
      <c r="Q304" s="272"/>
      <c r="R304" s="272"/>
      <c r="S304" s="272"/>
      <c r="T304" s="272"/>
      <c r="U304" s="272"/>
      <c r="V304" s="272"/>
      <c r="W304" s="272"/>
      <c r="X304" s="1"/>
      <c r="Z304" s="1"/>
      <c r="AA304" s="1"/>
      <c r="AB304" s="1"/>
      <c r="AC304" s="1"/>
      <c r="AD304" s="1"/>
      <c r="AE304" s="1"/>
      <c r="AF304" s="1"/>
      <c r="AG304" s="1"/>
    </row>
    <row r="305" spans="1:33" s="3" customFormat="1" ht="3.75" customHeight="1">
      <c r="A305" s="64"/>
      <c r="B305" s="49"/>
      <c r="C305" s="49"/>
      <c r="D305" s="49"/>
      <c r="E305" s="49"/>
      <c r="F305" s="49"/>
      <c r="I305" s="49"/>
      <c r="J305" s="49"/>
      <c r="K305" s="49"/>
      <c r="L305" s="49"/>
      <c r="M305" s="49"/>
      <c r="N305" s="49"/>
      <c r="O305" s="49"/>
      <c r="P305" s="49"/>
      <c r="Q305" s="49"/>
      <c r="R305" s="49"/>
      <c r="S305" s="49"/>
      <c r="T305" s="49"/>
      <c r="U305" s="49"/>
      <c r="V305" s="49"/>
      <c r="W305" s="90"/>
      <c r="X305" s="1"/>
      <c r="Z305" s="1"/>
      <c r="AA305" s="1"/>
      <c r="AB305" s="1"/>
      <c r="AC305" s="1"/>
      <c r="AD305" s="1"/>
      <c r="AE305" s="1"/>
      <c r="AF305" s="1"/>
      <c r="AG305" s="1"/>
    </row>
    <row r="306" spans="1:33" s="3" customFormat="1" ht="27" customHeight="1">
      <c r="A306" s="255" t="s">
        <v>339</v>
      </c>
      <c r="B306" s="257"/>
      <c r="C306" s="103" t="s">
        <v>1075</v>
      </c>
      <c r="D306" s="49"/>
      <c r="E306" s="252" t="s">
        <v>4</v>
      </c>
      <c r="F306" s="252"/>
      <c r="G306" s="272" t="s">
        <v>1069</v>
      </c>
      <c r="H306" s="272"/>
      <c r="I306" s="272"/>
      <c r="J306" s="272"/>
      <c r="K306" s="49"/>
      <c r="L306" s="49"/>
      <c r="M306" s="252" t="s">
        <v>1010</v>
      </c>
      <c r="N306" s="252"/>
      <c r="O306" s="252"/>
      <c r="P306" s="252"/>
      <c r="Q306" s="272" t="s">
        <v>1134</v>
      </c>
      <c r="R306" s="272"/>
      <c r="S306" s="272"/>
      <c r="T306" s="272"/>
      <c r="U306" s="272"/>
      <c r="V306" s="272"/>
      <c r="W306" s="272"/>
      <c r="X306" s="1"/>
      <c r="Z306" s="1"/>
      <c r="AA306" s="1"/>
      <c r="AB306" s="1"/>
      <c r="AC306" s="1"/>
      <c r="AD306" s="1"/>
      <c r="AE306" s="1"/>
      <c r="AF306" s="1"/>
      <c r="AG306" s="1"/>
    </row>
    <row r="307" spans="1:33" s="3" customFormat="1" ht="5.25" customHeight="1">
      <c r="A307" s="64"/>
      <c r="B307" s="49"/>
      <c r="C307" s="49"/>
      <c r="D307" s="49"/>
      <c r="E307" s="49"/>
      <c r="F307" s="49"/>
      <c r="I307" s="49"/>
      <c r="J307" s="49"/>
      <c r="K307" s="49"/>
      <c r="L307" s="49"/>
      <c r="M307" s="49"/>
      <c r="N307" s="49"/>
      <c r="O307" s="49"/>
      <c r="P307" s="49"/>
      <c r="Q307" s="49"/>
      <c r="R307" s="49"/>
      <c r="S307" s="49"/>
      <c r="T307" s="49"/>
      <c r="U307" s="49"/>
      <c r="V307" s="49"/>
      <c r="W307" s="90"/>
      <c r="X307" s="1"/>
      <c r="Z307" s="1"/>
      <c r="AA307" s="1"/>
      <c r="AB307" s="1"/>
      <c r="AC307" s="1"/>
      <c r="AD307" s="1"/>
      <c r="AE307" s="1"/>
      <c r="AF307" s="1"/>
      <c r="AG307" s="1"/>
    </row>
    <row r="308" spans="1:33" s="3" customFormat="1" ht="27" customHeight="1">
      <c r="A308" s="255" t="s">
        <v>1019</v>
      </c>
      <c r="B308" s="257"/>
      <c r="C308" s="140" t="s">
        <v>1067</v>
      </c>
      <c r="D308" s="49"/>
      <c r="E308" s="255" t="s">
        <v>24</v>
      </c>
      <c r="F308" s="257"/>
      <c r="G308" s="272" t="s">
        <v>1057</v>
      </c>
      <c r="H308" s="272"/>
      <c r="I308" s="272"/>
      <c r="J308" s="272"/>
      <c r="K308" s="49"/>
      <c r="L308" s="49"/>
      <c r="M308" s="252" t="s">
        <v>1020</v>
      </c>
      <c r="N308" s="252"/>
      <c r="O308" s="252"/>
      <c r="P308" s="252"/>
      <c r="Q308" s="272" t="s">
        <v>1071</v>
      </c>
      <c r="R308" s="272"/>
      <c r="S308" s="272"/>
      <c r="T308" s="272"/>
      <c r="U308" s="272"/>
      <c r="V308" s="272"/>
      <c r="W308" s="272"/>
      <c r="X308" s="1"/>
      <c r="Z308" s="1"/>
      <c r="AA308" s="1"/>
      <c r="AB308" s="1"/>
      <c r="AC308" s="1"/>
      <c r="AD308" s="1"/>
      <c r="AE308" s="1"/>
      <c r="AF308" s="1"/>
      <c r="AG308" s="1"/>
    </row>
    <row r="309" spans="1:33" s="136" customFormat="1" ht="5.25" customHeight="1">
      <c r="A309" s="49"/>
      <c r="B309" s="49"/>
      <c r="C309" s="49"/>
      <c r="D309" s="49"/>
      <c r="E309" s="49"/>
      <c r="F309" s="49"/>
      <c r="G309" s="49"/>
      <c r="H309" s="49"/>
      <c r="I309" s="49"/>
      <c r="J309" s="49"/>
      <c r="K309" s="49"/>
      <c r="L309" s="49"/>
      <c r="M309" s="97"/>
      <c r="N309" s="97"/>
      <c r="O309" s="97"/>
      <c r="P309" s="97"/>
      <c r="Q309" s="97"/>
      <c r="R309" s="97"/>
      <c r="S309" s="97"/>
      <c r="T309" s="97"/>
      <c r="U309" s="97"/>
      <c r="V309" s="97"/>
      <c r="W309" s="98"/>
      <c r="X309" s="67"/>
      <c r="Z309" s="67"/>
      <c r="AA309" s="67"/>
      <c r="AB309" s="67"/>
      <c r="AC309" s="67"/>
      <c r="AD309" s="67"/>
      <c r="AE309" s="67"/>
      <c r="AF309" s="67"/>
      <c r="AG309" s="67"/>
    </row>
    <row r="310" spans="1:33" s="136" customFormat="1" ht="15.75" customHeight="1">
      <c r="C310" s="252" t="s">
        <v>1005</v>
      </c>
      <c r="D310" s="252"/>
      <c r="E310" s="252"/>
      <c r="F310" s="252"/>
      <c r="H310" s="49"/>
      <c r="I310" s="49"/>
      <c r="J310" s="49"/>
      <c r="O310" s="252" t="s">
        <v>1008</v>
      </c>
      <c r="P310" s="252"/>
      <c r="Q310" s="252"/>
      <c r="R310" s="252"/>
      <c r="S310" s="252"/>
      <c r="T310" s="252"/>
      <c r="U310" s="252"/>
      <c r="V310" s="252"/>
      <c r="W310" s="90"/>
      <c r="X310" s="67"/>
      <c r="Z310" s="67"/>
      <c r="AA310" s="67"/>
      <c r="AB310" s="67"/>
      <c r="AC310" s="67"/>
      <c r="AD310" s="67"/>
      <c r="AE310" s="67"/>
      <c r="AF310" s="67"/>
      <c r="AG310" s="67"/>
    </row>
    <row r="311" spans="1:33" s="136" customFormat="1" ht="24.75" customHeight="1">
      <c r="A311" s="49"/>
      <c r="B311" s="49"/>
      <c r="C311" s="49" t="s">
        <v>1135</v>
      </c>
      <c r="D311" s="49"/>
      <c r="E311" s="273">
        <v>2019</v>
      </c>
      <c r="F311" s="273"/>
      <c r="H311" s="49"/>
      <c r="I311" s="49"/>
      <c r="J311" s="49"/>
      <c r="O311" s="205" t="s">
        <v>1149</v>
      </c>
      <c r="P311" s="205"/>
      <c r="Q311" s="205"/>
      <c r="R311" s="205"/>
      <c r="S311" s="205"/>
      <c r="T311" s="205"/>
      <c r="U311" s="205"/>
      <c r="V311" s="205"/>
      <c r="X311" s="67"/>
      <c r="Z311" s="67"/>
      <c r="AA311" s="67"/>
      <c r="AB311" s="67"/>
      <c r="AC311" s="67"/>
      <c r="AD311" s="67"/>
      <c r="AE311" s="67"/>
      <c r="AF311" s="67"/>
      <c r="AG311" s="67"/>
    </row>
    <row r="312" spans="1:33" s="99" customFormat="1" ht="12" customHeight="1">
      <c r="C312" s="139" t="s">
        <v>1006</v>
      </c>
      <c r="D312" s="100"/>
      <c r="E312" s="274" t="s">
        <v>1007</v>
      </c>
      <c r="F312" s="274"/>
      <c r="G312" s="100"/>
      <c r="I312" s="100"/>
      <c r="J312" s="100"/>
      <c r="K312" s="100"/>
      <c r="L312" s="100"/>
      <c r="M312" s="100"/>
      <c r="N312" s="100"/>
      <c r="O312" s="139"/>
      <c r="P312" s="139"/>
      <c r="Q312" s="139"/>
      <c r="R312" s="139"/>
      <c r="S312" s="139"/>
      <c r="T312" s="139"/>
      <c r="U312" s="139"/>
      <c r="V312" s="139"/>
      <c r="W312" s="101"/>
      <c r="X312" s="102"/>
      <c r="Z312" s="102"/>
      <c r="AA312" s="102"/>
      <c r="AB312" s="102"/>
      <c r="AC312" s="102"/>
      <c r="AD312" s="102"/>
      <c r="AE312" s="102"/>
      <c r="AF312" s="102"/>
      <c r="AG312" s="102"/>
    </row>
    <row r="313" spans="1:33" s="136" customFormat="1" ht="3"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90"/>
      <c r="X313" s="67"/>
      <c r="Z313" s="67"/>
      <c r="AA313" s="67"/>
      <c r="AB313" s="67"/>
      <c r="AC313" s="67"/>
      <c r="AD313" s="67"/>
      <c r="AE313" s="67"/>
      <c r="AF313" s="67"/>
      <c r="AG313" s="67"/>
    </row>
    <row r="314" spans="1:33" s="3" customFormat="1" ht="20.25" customHeight="1">
      <c r="A314" s="275" t="s">
        <v>966</v>
      </c>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1"/>
      <c r="Z314" s="1"/>
      <c r="AA314" s="1"/>
      <c r="AB314" s="1"/>
      <c r="AC314" s="1"/>
      <c r="AD314" s="1"/>
      <c r="AE314" s="1"/>
      <c r="AF314" s="1"/>
      <c r="AG314" s="1"/>
    </row>
    <row r="315" spans="1:33" s="3" customFormat="1" ht="15.75" customHeight="1">
      <c r="A315" s="248" t="s">
        <v>25</v>
      </c>
      <c r="B315" s="249"/>
      <c r="C315" s="252" t="s">
        <v>22</v>
      </c>
      <c r="D315" s="252"/>
      <c r="E315" s="253" t="s">
        <v>3</v>
      </c>
      <c r="F315" s="255" t="s">
        <v>329</v>
      </c>
      <c r="G315" s="256"/>
      <c r="H315" s="256"/>
      <c r="I315" s="256"/>
      <c r="J315" s="256"/>
      <c r="K315" s="256"/>
      <c r="L315" s="256"/>
      <c r="M315" s="256"/>
      <c r="N315" s="256"/>
      <c r="O315" s="256"/>
      <c r="P315" s="256"/>
      <c r="Q315" s="256"/>
      <c r="R315" s="256"/>
      <c r="S315" s="256"/>
      <c r="T315" s="257"/>
      <c r="U315" s="135"/>
      <c r="V315" s="196" t="s">
        <v>27</v>
      </c>
      <c r="W315" s="252" t="s">
        <v>1023</v>
      </c>
      <c r="X315" s="1"/>
      <c r="Z315" s="1"/>
      <c r="AA315" s="1"/>
      <c r="AB315" s="1"/>
      <c r="AC315" s="1"/>
      <c r="AD315" s="1"/>
      <c r="AE315" s="1"/>
      <c r="AF315" s="1"/>
      <c r="AG315" s="1"/>
    </row>
    <row r="316" spans="1:33" ht="18.75" customHeight="1">
      <c r="A316" s="250"/>
      <c r="B316" s="251"/>
      <c r="C316" s="252"/>
      <c r="D316" s="252"/>
      <c r="E316" s="254"/>
      <c r="F316" s="258" t="s">
        <v>300</v>
      </c>
      <c r="G316" s="259"/>
      <c r="H316" s="260"/>
      <c r="I316" s="71" t="s">
        <v>28</v>
      </c>
      <c r="J316" s="71" t="s">
        <v>7</v>
      </c>
      <c r="K316" s="71" t="s">
        <v>8</v>
      </c>
      <c r="L316" s="71" t="s">
        <v>9</v>
      </c>
      <c r="M316" s="71" t="s">
        <v>10</v>
      </c>
      <c r="N316" s="71" t="s">
        <v>11</v>
      </c>
      <c r="O316" s="71" t="s">
        <v>12</v>
      </c>
      <c r="P316" s="71" t="s">
        <v>13</v>
      </c>
      <c r="Q316" s="71" t="s">
        <v>14</v>
      </c>
      <c r="R316" s="71" t="s">
        <v>15</v>
      </c>
      <c r="S316" s="71" t="s">
        <v>16</v>
      </c>
      <c r="T316" s="71" t="s">
        <v>17</v>
      </c>
      <c r="U316" s="14"/>
      <c r="V316" s="197"/>
      <c r="W316" s="252"/>
    </row>
    <row r="317" spans="1:33" ht="29.25" customHeight="1">
      <c r="A317" s="261" t="s">
        <v>1</v>
      </c>
      <c r="B317" s="261"/>
      <c r="C317" s="276" t="s">
        <v>1137</v>
      </c>
      <c r="D317" s="276"/>
      <c r="E317" s="111" t="s">
        <v>1121</v>
      </c>
      <c r="F317" s="200" t="s">
        <v>1000</v>
      </c>
      <c r="G317" s="264"/>
      <c r="H317" s="201"/>
      <c r="I317" s="94"/>
      <c r="J317" s="72"/>
      <c r="K317" s="72"/>
      <c r="L317" s="72"/>
      <c r="M317" s="72"/>
      <c r="N317" s="72">
        <v>1000000</v>
      </c>
      <c r="O317" s="72"/>
      <c r="P317" s="72"/>
      <c r="Q317" s="72"/>
      <c r="R317" s="72"/>
      <c r="S317" s="72"/>
      <c r="T317" s="72">
        <v>1000000</v>
      </c>
      <c r="U317" s="73"/>
      <c r="V317" s="114">
        <f>IF(SUM(I317:T317)=0,"",SUM(I317:T317))</f>
        <v>2000000</v>
      </c>
      <c r="W317" s="265" t="str">
        <f>IF($G$43="porcentaje",FIXED(V317/V318*100,2)&amp;"%",IF($G$43="Promedio",V317/V318,IF($G$43="variación porcentual",FIXED(((V317/V318)-1)*100,2)&amp;"%",IF($G$43="OTRAS","CAPTURAR EL RESULTADO DEL INDICADOR"))))</f>
        <v>90.90%</v>
      </c>
      <c r="Y317" s="1"/>
      <c r="AC317" s="10"/>
      <c r="AF317" s="10"/>
      <c r="AG317" s="10"/>
    </row>
    <row r="318" spans="1:33" ht="30" customHeight="1">
      <c r="A318" s="261" t="s">
        <v>2</v>
      </c>
      <c r="B318" s="261"/>
      <c r="C318" s="276" t="s">
        <v>1136</v>
      </c>
      <c r="D318" s="276"/>
      <c r="E318" s="111" t="s">
        <v>1121</v>
      </c>
      <c r="F318" s="200" t="s">
        <v>1001</v>
      </c>
      <c r="G318" s="264"/>
      <c r="H318" s="201"/>
      <c r="I318" s="94"/>
      <c r="J318" s="72"/>
      <c r="K318" s="72"/>
      <c r="L318" s="72"/>
      <c r="M318" s="72"/>
      <c r="N318" s="72">
        <v>523833</v>
      </c>
      <c r="O318" s="72"/>
      <c r="P318" s="72"/>
      <c r="Q318" s="72"/>
      <c r="R318" s="72"/>
      <c r="S318" s="72"/>
      <c r="T318" s="72">
        <v>523833</v>
      </c>
      <c r="U318" s="72">
        <f>SUM(I318:T318)</f>
        <v>1047666</v>
      </c>
      <c r="V318" s="114">
        <f>IF(SUM(I318:T318)=0,"",SUM(I318:T318))</f>
        <v>1047666</v>
      </c>
      <c r="W318" s="265"/>
      <c r="Y318" s="1"/>
      <c r="AA318" s="3"/>
      <c r="AC318" s="10"/>
      <c r="AF318" s="10"/>
      <c r="AG318" s="10"/>
    </row>
    <row r="319" spans="1:33" ht="17.25" customHeight="1">
      <c r="A319" s="247" t="s">
        <v>298</v>
      </c>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row>
    <row r="320" spans="1:33" s="3" customFormat="1" ht="15.75" customHeight="1">
      <c r="A320" s="248" t="s">
        <v>25</v>
      </c>
      <c r="B320" s="249"/>
      <c r="C320" s="252" t="s">
        <v>22</v>
      </c>
      <c r="D320" s="252"/>
      <c r="E320" s="253" t="s">
        <v>3</v>
      </c>
      <c r="F320" s="255" t="s">
        <v>329</v>
      </c>
      <c r="G320" s="256"/>
      <c r="H320" s="256"/>
      <c r="I320" s="256"/>
      <c r="J320" s="256"/>
      <c r="K320" s="256"/>
      <c r="L320" s="256"/>
      <c r="M320" s="256"/>
      <c r="N320" s="256"/>
      <c r="O320" s="256"/>
      <c r="P320" s="256"/>
      <c r="Q320" s="256"/>
      <c r="R320" s="256"/>
      <c r="S320" s="256"/>
      <c r="T320" s="257"/>
      <c r="U320" s="135"/>
      <c r="V320" s="196" t="s">
        <v>27</v>
      </c>
      <c r="W320" s="252" t="s">
        <v>332</v>
      </c>
      <c r="X320" s="1"/>
      <c r="Z320" s="1"/>
      <c r="AA320" s="1"/>
      <c r="AB320" s="1"/>
      <c r="AC320" s="1"/>
      <c r="AD320" s="1"/>
      <c r="AE320" s="1"/>
      <c r="AF320" s="1"/>
      <c r="AG320" s="1"/>
    </row>
    <row r="321" spans="1:33" ht="18.75" customHeight="1">
      <c r="A321" s="250"/>
      <c r="B321" s="251"/>
      <c r="C321" s="252"/>
      <c r="D321" s="252"/>
      <c r="E321" s="254"/>
      <c r="F321" s="258" t="s">
        <v>298</v>
      </c>
      <c r="G321" s="259"/>
      <c r="H321" s="260"/>
      <c r="I321" s="71" t="s">
        <v>28</v>
      </c>
      <c r="J321" s="71" t="s">
        <v>7</v>
      </c>
      <c r="K321" s="71" t="s">
        <v>8</v>
      </c>
      <c r="L321" s="71" t="s">
        <v>9</v>
      </c>
      <c r="M321" s="71" t="s">
        <v>10</v>
      </c>
      <c r="N321" s="71" t="s">
        <v>11</v>
      </c>
      <c r="O321" s="71" t="s">
        <v>12</v>
      </c>
      <c r="P321" s="71" t="s">
        <v>13</v>
      </c>
      <c r="Q321" s="71" t="s">
        <v>14</v>
      </c>
      <c r="R321" s="71" t="s">
        <v>15</v>
      </c>
      <c r="S321" s="71" t="s">
        <v>16</v>
      </c>
      <c r="T321" s="71" t="s">
        <v>17</v>
      </c>
      <c r="U321" s="14"/>
      <c r="V321" s="197"/>
      <c r="W321" s="252"/>
    </row>
    <row r="322" spans="1:33" ht="29.25" customHeight="1">
      <c r="A322" s="261" t="s">
        <v>1</v>
      </c>
      <c r="B322" s="261"/>
      <c r="C322" s="262" t="str">
        <f>IF(C317=0,"",C317)</f>
        <v>Ingresos recuperados 2020</v>
      </c>
      <c r="D322" s="263"/>
      <c r="E322" s="138" t="str">
        <f>IF(E317=0,"",E317)</f>
        <v>Pesos</v>
      </c>
      <c r="F322" s="200" t="s">
        <v>1021</v>
      </c>
      <c r="G322" s="264"/>
      <c r="H322" s="201"/>
      <c r="I322" s="94"/>
      <c r="J322" s="72"/>
      <c r="K322" s="72"/>
      <c r="L322" s="72"/>
      <c r="M322" s="72"/>
      <c r="N322" s="72">
        <v>914090.9</v>
      </c>
      <c r="O322" s="72"/>
      <c r="P322" s="72"/>
      <c r="Q322" s="72"/>
      <c r="R322" s="72"/>
      <c r="S322" s="72"/>
      <c r="T322" s="72"/>
      <c r="U322" s="73"/>
      <c r="V322" s="114">
        <f>IF(SUM(I322:T322)=0,"",SUM(I322:T322))</f>
        <v>914090.9</v>
      </c>
      <c r="W322" s="265" t="str">
        <f>IF($G$43="porcentaje",FIXED(V322/V323*100,2)&amp;"%",IF($G$43="Promedio",V322/V323,IF($G$43="variación porcentual",FIXED(((V322/V323)-1)*100,2)&amp;"%",IF($G$43="OTRAS","CAPTURAR EL RESULTADO DEL INDICADOR"))))</f>
        <v>-12.75%</v>
      </c>
      <c r="Y322" s="1"/>
      <c r="AC322" s="10"/>
      <c r="AF322" s="10"/>
      <c r="AG322" s="10"/>
    </row>
    <row r="323" spans="1:33" ht="30" customHeight="1">
      <c r="A323" s="261" t="s">
        <v>2</v>
      </c>
      <c r="B323" s="261"/>
      <c r="C323" s="262" t="str">
        <f>IF(C318=0,"",C318)</f>
        <v>Ingresos recuperados 2019</v>
      </c>
      <c r="D323" s="263"/>
      <c r="E323" s="138" t="str">
        <f>IF(E318=0,"",E318)</f>
        <v>Pesos</v>
      </c>
      <c r="F323" s="200" t="s">
        <v>1022</v>
      </c>
      <c r="G323" s="264"/>
      <c r="H323" s="201"/>
      <c r="I323" s="94"/>
      <c r="J323" s="72"/>
      <c r="K323" s="72"/>
      <c r="L323" s="72"/>
      <c r="M323" s="72"/>
      <c r="N323" s="72">
        <v>523833</v>
      </c>
      <c r="O323" s="72"/>
      <c r="P323" s="72"/>
      <c r="Q323" s="72"/>
      <c r="R323" s="72"/>
      <c r="S323" s="72"/>
      <c r="T323" s="72">
        <v>523833</v>
      </c>
      <c r="U323" s="72">
        <f>SUM(I323:T323)</f>
        <v>1047666</v>
      </c>
      <c r="V323" s="114">
        <f>IF(SUM(I323:T323)=0,"",SUM(I323:T323))</f>
        <v>1047666</v>
      </c>
      <c r="W323" s="265"/>
      <c r="Y323" s="1"/>
      <c r="AA323" s="3"/>
      <c r="AC323" s="10"/>
      <c r="AF323" s="10"/>
      <c r="AG323" s="10"/>
    </row>
    <row r="324" spans="1:33" s="67" customFormat="1" ht="5.25" customHeight="1">
      <c r="A324" s="74"/>
      <c r="B324" s="74"/>
      <c r="C324" s="74"/>
      <c r="D324" s="75"/>
      <c r="E324" s="75"/>
      <c r="F324" s="76"/>
      <c r="G324" s="76"/>
      <c r="H324" s="76"/>
      <c r="I324" s="77"/>
      <c r="J324" s="78"/>
      <c r="K324" s="78"/>
      <c r="L324" s="78"/>
      <c r="M324" s="78"/>
      <c r="N324" s="78"/>
      <c r="O324" s="78"/>
      <c r="P324" s="78"/>
      <c r="Q324" s="78"/>
      <c r="R324" s="78"/>
      <c r="S324" s="78"/>
      <c r="T324" s="78"/>
      <c r="U324" s="79"/>
      <c r="V324" s="80"/>
      <c r="W324" s="81"/>
      <c r="X324" s="83"/>
      <c r="Y324" s="136"/>
      <c r="AC324" s="83"/>
      <c r="AD324" s="83"/>
      <c r="AE324" s="83"/>
      <c r="AF324" s="83"/>
      <c r="AG324" s="83"/>
    </row>
    <row r="325" spans="1:33" ht="16.5" customHeight="1">
      <c r="A325" s="238" t="s">
        <v>967</v>
      </c>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115">
        <f>IF(ISERROR(W322/W317)=TRUE,"",(W322/W317))</f>
        <v>-0.14026402640264027</v>
      </c>
      <c r="X325" s="10"/>
      <c r="AC325" s="10"/>
      <c r="AD325" s="10"/>
      <c r="AE325" s="10"/>
      <c r="AF325" s="10"/>
      <c r="AG325" s="10"/>
    </row>
    <row r="326" spans="1:33" ht="6.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82"/>
      <c r="X326" s="10"/>
      <c r="AC326" s="10"/>
      <c r="AD326" s="10"/>
      <c r="AE326" s="10"/>
      <c r="AF326" s="10"/>
      <c r="AG326" s="10"/>
    </row>
    <row r="327" spans="1:33" s="3" customFormat="1" ht="33" customHeight="1">
      <c r="A327" s="239" t="s">
        <v>1002</v>
      </c>
      <c r="B327" s="240"/>
      <c r="C327" s="240"/>
      <c r="D327" s="240"/>
      <c r="E327" s="240"/>
      <c r="F327" s="241"/>
      <c r="G327" s="242"/>
      <c r="H327" s="242"/>
      <c r="I327" s="242"/>
      <c r="J327" s="242"/>
      <c r="K327" s="242"/>
      <c r="L327" s="242"/>
      <c r="M327" s="242"/>
      <c r="N327" s="242"/>
      <c r="O327" s="242"/>
      <c r="P327" s="242"/>
      <c r="Q327" s="242"/>
      <c r="R327" s="242"/>
      <c r="S327" s="242"/>
      <c r="T327" s="242"/>
      <c r="U327" s="242"/>
      <c r="V327" s="242"/>
      <c r="W327" s="243"/>
      <c r="X327" s="147"/>
      <c r="Z327" s="1"/>
      <c r="AA327" s="1"/>
      <c r="AB327" s="1"/>
      <c r="AC327" s="1"/>
      <c r="AD327" s="1"/>
      <c r="AE327" s="1"/>
      <c r="AF327" s="1"/>
      <c r="AG327" s="1"/>
    </row>
    <row r="328" spans="1:33" s="3" customFormat="1" ht="10.5" customHeight="1">
      <c r="A328" s="244"/>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6"/>
      <c r="X328" s="1"/>
      <c r="Z328" s="1"/>
      <c r="AA328" s="1"/>
      <c r="AB328" s="1"/>
      <c r="AC328" s="1"/>
      <c r="AD328" s="1"/>
      <c r="AE328" s="1"/>
      <c r="AF328" s="1"/>
      <c r="AG328" s="1"/>
    </row>
    <row r="329" spans="1:33" s="66" customFormat="1" ht="48" customHeight="1">
      <c r="A329" s="252" t="s">
        <v>1147</v>
      </c>
      <c r="B329" s="252"/>
      <c r="C329" s="266" t="s">
        <v>1150</v>
      </c>
      <c r="D329" s="267"/>
      <c r="E329" s="267"/>
      <c r="F329" s="267"/>
      <c r="G329" s="267"/>
      <c r="H329" s="267"/>
      <c r="I329" s="267"/>
      <c r="J329" s="267"/>
      <c r="K329" s="267"/>
      <c r="L329" s="267"/>
      <c r="M329" s="267"/>
      <c r="N329" s="267"/>
      <c r="O329" s="267"/>
      <c r="P329" s="267"/>
      <c r="Q329" s="267"/>
      <c r="R329" s="267"/>
      <c r="S329" s="267"/>
      <c r="T329" s="267"/>
      <c r="U329" s="267"/>
      <c r="V329" s="267"/>
      <c r="W329" s="268"/>
      <c r="X329" s="65"/>
      <c r="Z329" s="65"/>
      <c r="AA329" s="65"/>
      <c r="AB329" s="65"/>
      <c r="AC329" s="65"/>
      <c r="AD329" s="65"/>
      <c r="AE329" s="65"/>
      <c r="AF329" s="65"/>
      <c r="AG329" s="65"/>
    </row>
    <row r="330" spans="1:33" s="3" customFormat="1" ht="6"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1"/>
      <c r="Z330" s="1"/>
      <c r="AA330" s="1"/>
      <c r="AB330" s="1"/>
      <c r="AC330" s="1"/>
      <c r="AD330" s="1"/>
      <c r="AE330" s="1"/>
      <c r="AF330" s="1"/>
      <c r="AG330" s="1"/>
    </row>
    <row r="331" spans="1:33" s="155" customFormat="1" ht="13.5" customHeight="1">
      <c r="A331" s="269" t="s">
        <v>1011</v>
      </c>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1"/>
      <c r="X331" s="67"/>
      <c r="Z331" s="67"/>
      <c r="AA331" s="67"/>
      <c r="AB331" s="67"/>
      <c r="AC331" s="67"/>
      <c r="AD331" s="67"/>
      <c r="AE331" s="67"/>
      <c r="AF331" s="67"/>
      <c r="AG331" s="67"/>
    </row>
    <row r="332" spans="1:33" s="155" customFormat="1" ht="4.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90"/>
      <c r="X332" s="67"/>
      <c r="Z332" s="67"/>
      <c r="AA332" s="67"/>
      <c r="AB332" s="67"/>
      <c r="AC332" s="67"/>
      <c r="AD332" s="67"/>
      <c r="AE332" s="67"/>
      <c r="AF332" s="67"/>
      <c r="AG332" s="67"/>
    </row>
    <row r="333" spans="1:33" s="3" customFormat="1" ht="30" customHeight="1">
      <c r="A333" s="252" t="s">
        <v>22</v>
      </c>
      <c r="B333" s="252"/>
      <c r="C333" s="272" t="s">
        <v>1151</v>
      </c>
      <c r="D333" s="272"/>
      <c r="E333" s="272"/>
      <c r="F333" s="272"/>
      <c r="G333" s="272"/>
      <c r="H333" s="272"/>
      <c r="I333" s="272"/>
      <c r="J333" s="272"/>
      <c r="K333" s="272"/>
      <c r="L333" s="272"/>
      <c r="M333" s="272"/>
      <c r="N333" s="272"/>
      <c r="O333" s="272"/>
      <c r="P333" s="272"/>
      <c r="Q333" s="272"/>
      <c r="R333" s="272"/>
      <c r="S333" s="272"/>
      <c r="T333" s="272"/>
      <c r="U333" s="272"/>
      <c r="V333" s="272"/>
      <c r="W333" s="272"/>
      <c r="X333" s="1"/>
      <c r="Z333" s="1"/>
      <c r="AA333" s="1"/>
      <c r="AB333" s="1"/>
      <c r="AC333" s="1"/>
      <c r="AD333" s="1"/>
      <c r="AE333" s="1"/>
      <c r="AF333" s="1"/>
      <c r="AG333" s="1"/>
    </row>
    <row r="334" spans="1:33" s="3" customFormat="1" ht="3.75" customHeight="1">
      <c r="A334" s="64"/>
      <c r="B334" s="49"/>
      <c r="C334" s="49"/>
      <c r="D334" s="49"/>
      <c r="E334" s="49"/>
      <c r="F334" s="49"/>
      <c r="I334" s="49"/>
      <c r="J334" s="49"/>
      <c r="K334" s="49"/>
      <c r="L334" s="49"/>
      <c r="M334" s="49"/>
      <c r="N334" s="49"/>
      <c r="O334" s="49"/>
      <c r="P334" s="49"/>
      <c r="Q334" s="49"/>
      <c r="R334" s="49"/>
      <c r="S334" s="49"/>
      <c r="T334" s="49"/>
      <c r="U334" s="49"/>
      <c r="V334" s="49"/>
      <c r="W334" s="90"/>
      <c r="X334" s="1"/>
      <c r="Z334" s="1"/>
      <c r="AA334" s="1"/>
      <c r="AB334" s="1"/>
      <c r="AC334" s="1"/>
      <c r="AD334" s="1"/>
      <c r="AE334" s="1"/>
      <c r="AF334" s="1"/>
      <c r="AG334" s="1"/>
    </row>
    <row r="335" spans="1:33" s="3" customFormat="1" ht="27" customHeight="1">
      <c r="A335" s="255" t="s">
        <v>339</v>
      </c>
      <c r="B335" s="257"/>
      <c r="C335" s="103" t="s">
        <v>1068</v>
      </c>
      <c r="D335" s="49"/>
      <c r="E335" s="252" t="s">
        <v>4</v>
      </c>
      <c r="F335" s="252"/>
      <c r="G335" s="272" t="s">
        <v>1069</v>
      </c>
      <c r="H335" s="272"/>
      <c r="I335" s="272"/>
      <c r="J335" s="272"/>
      <c r="K335" s="49"/>
      <c r="L335" s="49"/>
      <c r="M335" s="252" t="s">
        <v>1010</v>
      </c>
      <c r="N335" s="252"/>
      <c r="O335" s="252"/>
      <c r="P335" s="252"/>
      <c r="Q335" s="272" t="s">
        <v>1152</v>
      </c>
      <c r="R335" s="272"/>
      <c r="S335" s="272"/>
      <c r="T335" s="272"/>
      <c r="U335" s="272"/>
      <c r="V335" s="272"/>
      <c r="W335" s="272"/>
      <c r="X335" s="1"/>
      <c r="Z335" s="1"/>
      <c r="AA335" s="1"/>
      <c r="AB335" s="1"/>
      <c r="AC335" s="1"/>
      <c r="AD335" s="1"/>
      <c r="AE335" s="1"/>
      <c r="AF335" s="1"/>
      <c r="AG335" s="1"/>
    </row>
    <row r="336" spans="1:33" s="3" customFormat="1" ht="5.25" customHeight="1">
      <c r="A336" s="64"/>
      <c r="B336" s="49"/>
      <c r="C336" s="49"/>
      <c r="D336" s="49"/>
      <c r="E336" s="49"/>
      <c r="F336" s="49"/>
      <c r="I336" s="49"/>
      <c r="J336" s="49"/>
      <c r="K336" s="49"/>
      <c r="L336" s="49"/>
      <c r="M336" s="49"/>
      <c r="N336" s="49"/>
      <c r="O336" s="49"/>
      <c r="P336" s="49"/>
      <c r="Q336" s="49"/>
      <c r="R336" s="49"/>
      <c r="S336" s="49"/>
      <c r="T336" s="49"/>
      <c r="U336" s="49"/>
      <c r="V336" s="49"/>
      <c r="W336" s="90"/>
      <c r="X336" s="1"/>
      <c r="Z336" s="1"/>
      <c r="AA336" s="1"/>
      <c r="AB336" s="1"/>
      <c r="AC336" s="1"/>
      <c r="AD336" s="1"/>
      <c r="AE336" s="1"/>
      <c r="AF336" s="1"/>
      <c r="AG336" s="1"/>
    </row>
    <row r="337" spans="1:33" s="3" customFormat="1" ht="27" customHeight="1">
      <c r="A337" s="255" t="s">
        <v>1019</v>
      </c>
      <c r="B337" s="257"/>
      <c r="C337" s="151" t="s">
        <v>1067</v>
      </c>
      <c r="D337" s="49"/>
      <c r="E337" s="255" t="s">
        <v>24</v>
      </c>
      <c r="F337" s="257"/>
      <c r="G337" s="272" t="s">
        <v>1066</v>
      </c>
      <c r="H337" s="272"/>
      <c r="I337" s="272"/>
      <c r="J337" s="272"/>
      <c r="K337" s="49"/>
      <c r="L337" s="49"/>
      <c r="M337" s="252" t="s">
        <v>1020</v>
      </c>
      <c r="N337" s="252"/>
      <c r="O337" s="252"/>
      <c r="P337" s="252"/>
      <c r="Q337" s="272" t="s">
        <v>1071</v>
      </c>
      <c r="R337" s="272"/>
      <c r="S337" s="272"/>
      <c r="T337" s="272"/>
      <c r="U337" s="272"/>
      <c r="V337" s="272"/>
      <c r="W337" s="272"/>
      <c r="X337" s="1"/>
      <c r="Z337" s="1"/>
      <c r="AA337" s="1"/>
      <c r="AB337" s="1"/>
      <c r="AC337" s="1"/>
      <c r="AD337" s="1"/>
      <c r="AE337" s="1"/>
      <c r="AF337" s="1"/>
      <c r="AG337" s="1"/>
    </row>
    <row r="338" spans="1:33" s="155" customFormat="1" ht="5.25" customHeight="1">
      <c r="A338" s="49"/>
      <c r="B338" s="49"/>
      <c r="C338" s="49"/>
      <c r="D338" s="49"/>
      <c r="E338" s="49"/>
      <c r="F338" s="49"/>
      <c r="G338" s="49"/>
      <c r="H338" s="49"/>
      <c r="I338" s="49"/>
      <c r="J338" s="49"/>
      <c r="K338" s="49"/>
      <c r="L338" s="49"/>
      <c r="M338" s="97"/>
      <c r="N338" s="97"/>
      <c r="O338" s="97"/>
      <c r="P338" s="97"/>
      <c r="Q338" s="97"/>
      <c r="R338" s="97"/>
      <c r="S338" s="97"/>
      <c r="T338" s="97"/>
      <c r="U338" s="97"/>
      <c r="V338" s="97"/>
      <c r="W338" s="98"/>
      <c r="X338" s="67"/>
      <c r="Z338" s="67"/>
      <c r="AA338" s="67"/>
      <c r="AB338" s="67"/>
      <c r="AC338" s="67"/>
      <c r="AD338" s="67"/>
      <c r="AE338" s="67"/>
      <c r="AF338" s="67"/>
      <c r="AG338" s="67"/>
    </row>
    <row r="339" spans="1:33" s="155" customFormat="1" ht="15.75" customHeight="1">
      <c r="C339" s="252" t="s">
        <v>1005</v>
      </c>
      <c r="D339" s="252"/>
      <c r="E339" s="252"/>
      <c r="F339" s="252"/>
      <c r="H339" s="49"/>
      <c r="I339" s="49"/>
      <c r="J339" s="49"/>
      <c r="O339" s="252" t="s">
        <v>1008</v>
      </c>
      <c r="P339" s="252"/>
      <c r="Q339" s="252"/>
      <c r="R339" s="252"/>
      <c r="S339" s="252"/>
      <c r="T339" s="252"/>
      <c r="U339" s="252"/>
      <c r="V339" s="252"/>
      <c r="W339" s="90"/>
      <c r="X339" s="67"/>
      <c r="Z339" s="67"/>
      <c r="AA339" s="67"/>
      <c r="AB339" s="67"/>
      <c r="AC339" s="67"/>
      <c r="AD339" s="67"/>
      <c r="AE339" s="67"/>
      <c r="AF339" s="67"/>
      <c r="AG339" s="67"/>
    </row>
    <row r="340" spans="1:33" s="155" customFormat="1" ht="24.75" customHeight="1">
      <c r="A340" s="49"/>
      <c r="B340" s="49"/>
      <c r="C340" s="49" t="s">
        <v>1063</v>
      </c>
      <c r="D340" s="49"/>
      <c r="E340" s="273">
        <v>2020</v>
      </c>
      <c r="F340" s="273"/>
      <c r="H340" s="49"/>
      <c r="I340" s="49"/>
      <c r="J340" s="49"/>
      <c r="O340" s="205" t="s">
        <v>1188</v>
      </c>
      <c r="P340" s="205"/>
      <c r="Q340" s="205"/>
      <c r="R340" s="205"/>
      <c r="S340" s="205"/>
      <c r="T340" s="205"/>
      <c r="U340" s="205"/>
      <c r="V340" s="205"/>
      <c r="X340" s="67"/>
      <c r="Z340" s="67"/>
      <c r="AA340" s="67"/>
      <c r="AB340" s="67"/>
      <c r="AC340" s="67"/>
      <c r="AD340" s="67"/>
      <c r="AE340" s="67"/>
      <c r="AF340" s="67"/>
      <c r="AG340" s="67"/>
    </row>
    <row r="341" spans="1:33" s="99" customFormat="1" ht="12" customHeight="1">
      <c r="C341" s="154" t="s">
        <v>1006</v>
      </c>
      <c r="D341" s="100"/>
      <c r="E341" s="274" t="s">
        <v>1007</v>
      </c>
      <c r="F341" s="274"/>
      <c r="G341" s="100"/>
      <c r="I341" s="100"/>
      <c r="J341" s="100"/>
      <c r="K341" s="100"/>
      <c r="L341" s="100"/>
      <c r="M341" s="100"/>
      <c r="N341" s="100"/>
      <c r="O341" s="154"/>
      <c r="P341" s="154"/>
      <c r="Q341" s="154"/>
      <c r="R341" s="154"/>
      <c r="S341" s="154"/>
      <c r="T341" s="154"/>
      <c r="U341" s="154"/>
      <c r="V341" s="154"/>
      <c r="W341" s="101"/>
      <c r="X341" s="102"/>
      <c r="Z341" s="102"/>
      <c r="AA341" s="102"/>
      <c r="AB341" s="102"/>
      <c r="AC341" s="102"/>
      <c r="AD341" s="102"/>
      <c r="AE341" s="102"/>
      <c r="AF341" s="102"/>
      <c r="AG341" s="102"/>
    </row>
    <row r="342" spans="1:33" s="155" customFormat="1" ht="3"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90"/>
      <c r="X342" s="67"/>
      <c r="Z342" s="67"/>
      <c r="AA342" s="67"/>
      <c r="AB342" s="67"/>
      <c r="AC342" s="67"/>
      <c r="AD342" s="67"/>
      <c r="AE342" s="67"/>
      <c r="AF342" s="67"/>
      <c r="AG342" s="67"/>
    </row>
    <row r="343" spans="1:33" s="3" customFormat="1" ht="20.25" customHeight="1">
      <c r="A343" s="275" t="s">
        <v>966</v>
      </c>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1"/>
      <c r="Z343" s="1"/>
      <c r="AA343" s="1"/>
      <c r="AB343" s="1"/>
      <c r="AC343" s="1"/>
      <c r="AD343" s="1"/>
      <c r="AE343" s="1"/>
      <c r="AF343" s="1"/>
      <c r="AG343" s="1"/>
    </row>
    <row r="344" spans="1:33" s="3" customFormat="1" ht="15.75" customHeight="1">
      <c r="A344" s="248" t="s">
        <v>25</v>
      </c>
      <c r="B344" s="249"/>
      <c r="C344" s="252" t="s">
        <v>22</v>
      </c>
      <c r="D344" s="252"/>
      <c r="E344" s="253" t="s">
        <v>3</v>
      </c>
      <c r="F344" s="255" t="s">
        <v>329</v>
      </c>
      <c r="G344" s="256"/>
      <c r="H344" s="256"/>
      <c r="I344" s="256"/>
      <c r="J344" s="256"/>
      <c r="K344" s="256"/>
      <c r="L344" s="256"/>
      <c r="M344" s="256"/>
      <c r="N344" s="256"/>
      <c r="O344" s="256"/>
      <c r="P344" s="256"/>
      <c r="Q344" s="256"/>
      <c r="R344" s="256"/>
      <c r="S344" s="256"/>
      <c r="T344" s="257"/>
      <c r="U344" s="150"/>
      <c r="V344" s="196" t="s">
        <v>27</v>
      </c>
      <c r="W344" s="252" t="s">
        <v>1023</v>
      </c>
      <c r="X344" s="1"/>
      <c r="Z344" s="1"/>
      <c r="AA344" s="1"/>
      <c r="AB344" s="1"/>
      <c r="AC344" s="1"/>
      <c r="AD344" s="1"/>
      <c r="AE344" s="1"/>
      <c r="AF344" s="1"/>
      <c r="AG344" s="1"/>
    </row>
    <row r="345" spans="1:33" ht="18.75" customHeight="1">
      <c r="A345" s="250"/>
      <c r="B345" s="251"/>
      <c r="C345" s="252"/>
      <c r="D345" s="252"/>
      <c r="E345" s="254"/>
      <c r="F345" s="258" t="s">
        <v>300</v>
      </c>
      <c r="G345" s="259"/>
      <c r="H345" s="260"/>
      <c r="I345" s="71" t="s">
        <v>28</v>
      </c>
      <c r="J345" s="71" t="s">
        <v>7</v>
      </c>
      <c r="K345" s="71" t="s">
        <v>8</v>
      </c>
      <c r="L345" s="71" t="s">
        <v>9</v>
      </c>
      <c r="M345" s="71" t="s">
        <v>10</v>
      </c>
      <c r="N345" s="71" t="s">
        <v>11</v>
      </c>
      <c r="O345" s="71" t="s">
        <v>12</v>
      </c>
      <c r="P345" s="71" t="s">
        <v>13</v>
      </c>
      <c r="Q345" s="71" t="s">
        <v>14</v>
      </c>
      <c r="R345" s="71" t="s">
        <v>15</v>
      </c>
      <c r="S345" s="71" t="s">
        <v>16</v>
      </c>
      <c r="T345" s="71" t="s">
        <v>17</v>
      </c>
      <c r="U345" s="14"/>
      <c r="V345" s="197"/>
      <c r="W345" s="252"/>
    </row>
    <row r="346" spans="1:33" ht="29.25" customHeight="1">
      <c r="A346" s="261" t="s">
        <v>1</v>
      </c>
      <c r="B346" s="261"/>
      <c r="C346" s="276" t="s">
        <v>1153</v>
      </c>
      <c r="D346" s="276"/>
      <c r="E346" s="111" t="s">
        <v>1121</v>
      </c>
      <c r="F346" s="200" t="s">
        <v>1000</v>
      </c>
      <c r="G346" s="264"/>
      <c r="H346" s="201"/>
      <c r="I346" s="94"/>
      <c r="J346" s="72"/>
      <c r="K346" s="72"/>
      <c r="L346" s="72"/>
      <c r="M346" s="72"/>
      <c r="N346" s="72">
        <v>7681040.1699999999</v>
      </c>
      <c r="O346" s="72"/>
      <c r="P346" s="72"/>
      <c r="Q346" s="72"/>
      <c r="R346" s="72"/>
      <c r="S346" s="72"/>
      <c r="T346" s="72">
        <v>12801733.630000001</v>
      </c>
      <c r="U346" s="73"/>
      <c r="V346" s="114">
        <f>IF(SUM(I346:T346)=0,"",SUM(I346:T346))</f>
        <v>20482773.800000001</v>
      </c>
      <c r="W346" s="265" t="str">
        <f>IF($G$192="porcentaje",FIXED(V346/V347*100,2)&amp;"%",IF($G$192="Promedio",V346/V347,IF($G$192="variación porcentual",FIXED(((V346/V347)-1)*100,2)&amp;"%",IF($G$192="OTRAS","CAPTURAR EL RESULTADO DEL INDICADOR"))))</f>
        <v>10.00%</v>
      </c>
      <c r="Y346" s="1"/>
      <c r="AC346" s="10"/>
      <c r="AF346" s="10"/>
      <c r="AG346" s="10"/>
    </row>
    <row r="347" spans="1:33" ht="30" customHeight="1">
      <c r="A347" s="261" t="s">
        <v>2</v>
      </c>
      <c r="B347" s="261"/>
      <c r="C347" s="276" t="s">
        <v>1154</v>
      </c>
      <c r="D347" s="276"/>
      <c r="E347" s="111" t="s">
        <v>1121</v>
      </c>
      <c r="F347" s="200" t="s">
        <v>1001</v>
      </c>
      <c r="G347" s="264"/>
      <c r="H347" s="201"/>
      <c r="I347" s="94"/>
      <c r="J347" s="72"/>
      <c r="K347" s="72"/>
      <c r="L347" s="72"/>
      <c r="M347" s="72"/>
      <c r="N347" s="72">
        <v>102413869</v>
      </c>
      <c r="O347" s="72"/>
      <c r="P347" s="72"/>
      <c r="Q347" s="72"/>
      <c r="R347" s="72"/>
      <c r="S347" s="72"/>
      <c r="T347" s="72">
        <v>102413869</v>
      </c>
      <c r="U347" s="72">
        <f>SUM(I347:T347)</f>
        <v>204827738</v>
      </c>
      <c r="V347" s="114">
        <f>IF(SUM(I347:T347)=0,"",SUM(I347:T347))</f>
        <v>204827738</v>
      </c>
      <c r="W347" s="265"/>
      <c r="Y347" s="1"/>
      <c r="AA347" s="3"/>
      <c r="AC347" s="10"/>
      <c r="AF347" s="10"/>
      <c r="AG347" s="10"/>
    </row>
    <row r="348" spans="1:33" ht="17.25" customHeight="1">
      <c r="A348" s="247" t="s">
        <v>298</v>
      </c>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row>
    <row r="349" spans="1:33" s="3" customFormat="1" ht="15.75" customHeight="1">
      <c r="A349" s="248" t="s">
        <v>25</v>
      </c>
      <c r="B349" s="249"/>
      <c r="C349" s="252" t="s">
        <v>22</v>
      </c>
      <c r="D349" s="252"/>
      <c r="E349" s="253" t="s">
        <v>3</v>
      </c>
      <c r="F349" s="255" t="s">
        <v>329</v>
      </c>
      <c r="G349" s="256"/>
      <c r="H349" s="256"/>
      <c r="I349" s="256"/>
      <c r="J349" s="256"/>
      <c r="K349" s="256"/>
      <c r="L349" s="256"/>
      <c r="M349" s="256"/>
      <c r="N349" s="256"/>
      <c r="O349" s="256"/>
      <c r="P349" s="256"/>
      <c r="Q349" s="256"/>
      <c r="R349" s="256"/>
      <c r="S349" s="256"/>
      <c r="T349" s="257"/>
      <c r="U349" s="150"/>
      <c r="V349" s="196" t="s">
        <v>27</v>
      </c>
      <c r="W349" s="252" t="s">
        <v>332</v>
      </c>
      <c r="X349" s="1"/>
      <c r="Z349" s="1"/>
      <c r="AA349" s="1"/>
      <c r="AB349" s="1"/>
      <c r="AC349" s="1"/>
      <c r="AD349" s="1"/>
      <c r="AE349" s="1"/>
      <c r="AF349" s="1"/>
      <c r="AG349" s="1"/>
    </row>
    <row r="350" spans="1:33" ht="18.75" customHeight="1">
      <c r="A350" s="250"/>
      <c r="B350" s="251"/>
      <c r="C350" s="252"/>
      <c r="D350" s="252"/>
      <c r="E350" s="254"/>
      <c r="F350" s="258" t="s">
        <v>298</v>
      </c>
      <c r="G350" s="259"/>
      <c r="H350" s="260"/>
      <c r="I350" s="71" t="s">
        <v>28</v>
      </c>
      <c r="J350" s="71" t="s">
        <v>7</v>
      </c>
      <c r="K350" s="71" t="s">
        <v>8</v>
      </c>
      <c r="L350" s="71" t="s">
        <v>9</v>
      </c>
      <c r="M350" s="71" t="s">
        <v>10</v>
      </c>
      <c r="N350" s="71" t="s">
        <v>11</v>
      </c>
      <c r="O350" s="71" t="s">
        <v>12</v>
      </c>
      <c r="P350" s="71" t="s">
        <v>13</v>
      </c>
      <c r="Q350" s="71" t="s">
        <v>14</v>
      </c>
      <c r="R350" s="71" t="s">
        <v>15</v>
      </c>
      <c r="S350" s="71" t="s">
        <v>16</v>
      </c>
      <c r="T350" s="71" t="s">
        <v>17</v>
      </c>
      <c r="U350" s="14"/>
      <c r="V350" s="197"/>
      <c r="W350" s="252"/>
    </row>
    <row r="351" spans="1:33" ht="29.25" customHeight="1">
      <c r="A351" s="261" t="s">
        <v>1</v>
      </c>
      <c r="B351" s="261"/>
      <c r="C351" s="262" t="str">
        <f>IF(C346=0,"",C346)</f>
        <v>Ingresos generados por el software 2020</v>
      </c>
      <c r="D351" s="263"/>
      <c r="E351" s="152" t="str">
        <f>IF(E346=0,"",E346)</f>
        <v>Pesos</v>
      </c>
      <c r="F351" s="200" t="s">
        <v>1021</v>
      </c>
      <c r="G351" s="264"/>
      <c r="H351" s="201"/>
      <c r="I351" s="94"/>
      <c r="J351" s="72"/>
      <c r="K351" s="72"/>
      <c r="L351" s="72"/>
      <c r="M351" s="72"/>
      <c r="N351" s="72">
        <v>0</v>
      </c>
      <c r="O351" s="72"/>
      <c r="P351" s="72"/>
      <c r="Q351" s="72"/>
      <c r="R351" s="72"/>
      <c r="S351" s="72"/>
      <c r="T351" s="72"/>
      <c r="U351" s="73"/>
      <c r="V351" s="114">
        <f>SUM(I351:T351)</f>
        <v>0</v>
      </c>
      <c r="W351" s="265" t="str">
        <f>IF($G$192="porcentaje",FIXED(V351/V352*100,2)&amp;"%",IF($G$192="Promedio",V351/V352,IF($G$192="variación porcentual",FIXED(((V351/V352)-1)*100,2)&amp;"%",IF($G$192="OTRAS","CAPTURAR EL RESULTADO DEL INDICADOR"))))</f>
        <v>0.00%</v>
      </c>
      <c r="Y351" s="1"/>
      <c r="AC351" s="10"/>
      <c r="AF351" s="10"/>
      <c r="AG351" s="10"/>
    </row>
    <row r="352" spans="1:33" ht="30" customHeight="1">
      <c r="A352" s="261" t="s">
        <v>2</v>
      </c>
      <c r="B352" s="261"/>
      <c r="C352" s="262" t="str">
        <f>IF(C347=0,"",C347)</f>
        <v>Ingresos esperados 2020</v>
      </c>
      <c r="D352" s="263"/>
      <c r="E352" s="152" t="str">
        <f>IF(E347=0,"",E347)</f>
        <v>Pesos</v>
      </c>
      <c r="F352" s="200" t="s">
        <v>1022</v>
      </c>
      <c r="G352" s="264"/>
      <c r="H352" s="201"/>
      <c r="I352" s="94"/>
      <c r="J352" s="72"/>
      <c r="K352" s="72"/>
      <c r="L352" s="72"/>
      <c r="M352" s="72"/>
      <c r="N352" s="72">
        <v>102413869</v>
      </c>
      <c r="O352" s="72"/>
      <c r="P352" s="72"/>
      <c r="Q352" s="72"/>
      <c r="R352" s="72"/>
      <c r="S352" s="72"/>
      <c r="T352" s="72">
        <v>102413869</v>
      </c>
      <c r="U352" s="72">
        <f>SUM(I352:T352)</f>
        <v>204827738</v>
      </c>
      <c r="V352" s="114">
        <f>IF(SUM(I352:T352)=0,"",SUM(I352:T352))</f>
        <v>204827738</v>
      </c>
      <c r="W352" s="265"/>
      <c r="Y352" s="1"/>
      <c r="AA352" s="3"/>
      <c r="AC352" s="10"/>
      <c r="AF352" s="10"/>
      <c r="AG352" s="10"/>
    </row>
    <row r="353" spans="1:33" s="67" customFormat="1" ht="5.25" customHeight="1">
      <c r="A353" s="74"/>
      <c r="B353" s="74"/>
      <c r="C353" s="74"/>
      <c r="D353" s="75"/>
      <c r="E353" s="75"/>
      <c r="F353" s="76"/>
      <c r="G353" s="76"/>
      <c r="H353" s="76"/>
      <c r="I353" s="77"/>
      <c r="J353" s="78"/>
      <c r="K353" s="78"/>
      <c r="L353" s="78"/>
      <c r="M353" s="78"/>
      <c r="N353" s="78"/>
      <c r="O353" s="78"/>
      <c r="P353" s="78"/>
      <c r="Q353" s="78"/>
      <c r="R353" s="78"/>
      <c r="S353" s="78"/>
      <c r="T353" s="78"/>
      <c r="U353" s="79"/>
      <c r="V353" s="80"/>
      <c r="W353" s="81"/>
      <c r="X353" s="83"/>
      <c r="Y353" s="155"/>
      <c r="AC353" s="83"/>
      <c r="AD353" s="83"/>
      <c r="AE353" s="83"/>
      <c r="AF353" s="83"/>
      <c r="AG353" s="83"/>
    </row>
    <row r="354" spans="1:33" ht="16.5" customHeight="1">
      <c r="A354" s="238" t="s">
        <v>967</v>
      </c>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115">
        <f>IF(ISERROR(W351/W346)=TRUE,"",(W351/W346))</f>
        <v>0</v>
      </c>
      <c r="X354" s="10"/>
      <c r="AC354" s="10"/>
      <c r="AD354" s="10"/>
      <c r="AE354" s="10"/>
      <c r="AF354" s="10"/>
      <c r="AG354" s="10"/>
    </row>
    <row r="355" spans="1:33" ht="6.7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82"/>
      <c r="X355" s="10"/>
      <c r="AC355" s="10"/>
      <c r="AD355" s="10"/>
      <c r="AE355" s="10"/>
      <c r="AF355" s="10"/>
      <c r="AG355" s="10"/>
    </row>
    <row r="356" spans="1:33" s="3" customFormat="1" ht="33" customHeight="1">
      <c r="A356" s="239" t="s">
        <v>1002</v>
      </c>
      <c r="B356" s="240"/>
      <c r="C356" s="240"/>
      <c r="D356" s="240"/>
      <c r="E356" s="240"/>
      <c r="F356" s="241"/>
      <c r="G356" s="242"/>
      <c r="H356" s="242"/>
      <c r="I356" s="242"/>
      <c r="J356" s="242"/>
      <c r="K356" s="242"/>
      <c r="L356" s="242"/>
      <c r="M356" s="242"/>
      <c r="N356" s="242"/>
      <c r="O356" s="242"/>
      <c r="P356" s="242"/>
      <c r="Q356" s="242"/>
      <c r="R356" s="242"/>
      <c r="S356" s="242"/>
      <c r="T356" s="242"/>
      <c r="U356" s="242"/>
      <c r="V356" s="242"/>
      <c r="W356" s="243"/>
      <c r="X356" s="1"/>
      <c r="Z356" s="1"/>
      <c r="AA356" s="1"/>
      <c r="AB356" s="1"/>
      <c r="AC356" s="1"/>
      <c r="AD356" s="1"/>
      <c r="AE356" s="1"/>
      <c r="AF356" s="1"/>
      <c r="AG356" s="1"/>
    </row>
    <row r="357" spans="1:33" s="3" customFormat="1" ht="12"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1"/>
      <c r="Z357" s="1"/>
      <c r="AA357" s="1"/>
      <c r="AB357" s="1"/>
      <c r="AC357" s="1"/>
      <c r="AD357" s="1"/>
      <c r="AE357" s="1"/>
      <c r="AF357" s="1"/>
      <c r="AG357" s="1"/>
    </row>
    <row r="358" spans="1:33" s="66" customFormat="1" ht="48" customHeight="1">
      <c r="A358" s="252" t="s">
        <v>1201</v>
      </c>
      <c r="B358" s="252"/>
      <c r="C358" s="266" t="s">
        <v>1203</v>
      </c>
      <c r="D358" s="267"/>
      <c r="E358" s="267"/>
      <c r="F358" s="267"/>
      <c r="G358" s="267"/>
      <c r="H358" s="267"/>
      <c r="I358" s="267"/>
      <c r="J358" s="267"/>
      <c r="K358" s="267"/>
      <c r="L358" s="267"/>
      <c r="M358" s="267"/>
      <c r="N358" s="267"/>
      <c r="O358" s="267"/>
      <c r="P358" s="267"/>
      <c r="Q358" s="267"/>
      <c r="R358" s="267"/>
      <c r="S358" s="267"/>
      <c r="T358" s="267"/>
      <c r="U358" s="267"/>
      <c r="V358" s="267"/>
      <c r="W358" s="268"/>
      <c r="X358" s="65"/>
      <c r="Z358" s="65"/>
      <c r="AA358" s="65"/>
      <c r="AB358" s="65"/>
      <c r="AC358" s="65"/>
      <c r="AD358" s="65"/>
      <c r="AE358" s="65"/>
      <c r="AF358" s="65"/>
      <c r="AG358" s="65"/>
    </row>
    <row r="359" spans="1:33" s="3" customFormat="1" ht="6"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1"/>
      <c r="Z359" s="1"/>
      <c r="AA359" s="1"/>
      <c r="AB359" s="1"/>
      <c r="AC359" s="1"/>
      <c r="AD359" s="1"/>
      <c r="AE359" s="1"/>
      <c r="AF359" s="1"/>
      <c r="AG359" s="1"/>
    </row>
    <row r="360" spans="1:33" s="136" customFormat="1" ht="13.5" customHeight="1">
      <c r="A360" s="269" t="s">
        <v>1011</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1"/>
      <c r="X360" s="67"/>
      <c r="Z360" s="67"/>
      <c r="AA360" s="67"/>
      <c r="AB360" s="67"/>
      <c r="AC360" s="67"/>
      <c r="AD360" s="67"/>
      <c r="AE360" s="67"/>
      <c r="AF360" s="67"/>
      <c r="AG360" s="67"/>
    </row>
    <row r="361" spans="1:33" s="136" customFormat="1" ht="4.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90"/>
      <c r="X361" s="67"/>
      <c r="Z361" s="67"/>
      <c r="AA361" s="67"/>
      <c r="AB361" s="67"/>
      <c r="AC361" s="67"/>
      <c r="AD361" s="67"/>
      <c r="AE361" s="67"/>
      <c r="AF361" s="67"/>
      <c r="AG361" s="67"/>
    </row>
    <row r="362" spans="1:33" s="3" customFormat="1" ht="30" customHeight="1">
      <c r="A362" s="252" t="s">
        <v>22</v>
      </c>
      <c r="B362" s="252"/>
      <c r="C362" s="272" t="s">
        <v>1204</v>
      </c>
      <c r="D362" s="272"/>
      <c r="E362" s="272"/>
      <c r="F362" s="272"/>
      <c r="G362" s="272"/>
      <c r="H362" s="272"/>
      <c r="I362" s="272"/>
      <c r="J362" s="272"/>
      <c r="K362" s="272"/>
      <c r="L362" s="272"/>
      <c r="M362" s="272"/>
      <c r="N362" s="272"/>
      <c r="O362" s="272"/>
      <c r="P362" s="272"/>
      <c r="Q362" s="272"/>
      <c r="R362" s="272"/>
      <c r="S362" s="272"/>
      <c r="T362" s="272"/>
      <c r="U362" s="272"/>
      <c r="V362" s="272"/>
      <c r="W362" s="272"/>
      <c r="X362" s="1"/>
      <c r="Z362" s="1"/>
      <c r="AA362" s="1"/>
      <c r="AB362" s="1"/>
      <c r="AC362" s="1"/>
      <c r="AD362" s="1"/>
      <c r="AE362" s="1"/>
      <c r="AF362" s="1"/>
      <c r="AG362" s="1"/>
    </row>
    <row r="363" spans="1:33" s="3" customFormat="1" ht="3.75" customHeight="1">
      <c r="A363" s="64"/>
      <c r="B363" s="49"/>
      <c r="C363" s="49"/>
      <c r="D363" s="49"/>
      <c r="E363" s="49"/>
      <c r="F363" s="49"/>
      <c r="I363" s="49"/>
      <c r="J363" s="49"/>
      <c r="K363" s="49"/>
      <c r="L363" s="49"/>
      <c r="M363" s="49"/>
      <c r="N363" s="49"/>
      <c r="O363" s="49"/>
      <c r="P363" s="49"/>
      <c r="Q363" s="49"/>
      <c r="R363" s="49"/>
      <c r="S363" s="49"/>
      <c r="T363" s="49"/>
      <c r="U363" s="49"/>
      <c r="V363" s="49"/>
      <c r="W363" s="90"/>
      <c r="X363" s="1"/>
      <c r="Z363" s="1"/>
      <c r="AA363" s="1"/>
      <c r="AB363" s="1"/>
      <c r="AC363" s="1"/>
      <c r="AD363" s="1"/>
      <c r="AE363" s="1"/>
      <c r="AF363" s="1"/>
      <c r="AG363" s="1"/>
    </row>
    <row r="364" spans="1:33" s="3" customFormat="1" ht="27" customHeight="1">
      <c r="A364" s="255" t="s">
        <v>339</v>
      </c>
      <c r="B364" s="257"/>
      <c r="C364" s="103" t="s">
        <v>1068</v>
      </c>
      <c r="D364" s="49"/>
      <c r="E364" s="252" t="s">
        <v>4</v>
      </c>
      <c r="F364" s="252"/>
      <c r="G364" s="272" t="s">
        <v>1069</v>
      </c>
      <c r="H364" s="272"/>
      <c r="I364" s="272"/>
      <c r="J364" s="272"/>
      <c r="K364" s="49"/>
      <c r="L364" s="49"/>
      <c r="M364" s="252" t="s">
        <v>1010</v>
      </c>
      <c r="N364" s="252"/>
      <c r="O364" s="252"/>
      <c r="P364" s="252"/>
      <c r="Q364" s="272" t="s">
        <v>1205</v>
      </c>
      <c r="R364" s="272"/>
      <c r="S364" s="272"/>
      <c r="T364" s="272"/>
      <c r="U364" s="272"/>
      <c r="V364" s="272"/>
      <c r="W364" s="272"/>
      <c r="X364" s="1"/>
      <c r="Z364" s="1"/>
      <c r="AA364" s="1"/>
      <c r="AB364" s="1"/>
      <c r="AC364" s="1"/>
      <c r="AD364" s="1"/>
      <c r="AE364" s="1"/>
      <c r="AF364" s="1"/>
      <c r="AG364" s="1"/>
    </row>
    <row r="365" spans="1:33" s="3" customFormat="1" ht="5.25" customHeight="1">
      <c r="A365" s="64"/>
      <c r="B365" s="49"/>
      <c r="C365" s="49"/>
      <c r="D365" s="49"/>
      <c r="E365" s="49"/>
      <c r="F365" s="49"/>
      <c r="I365" s="49"/>
      <c r="J365" s="49"/>
      <c r="K365" s="49"/>
      <c r="L365" s="49"/>
      <c r="M365" s="49"/>
      <c r="N365" s="49"/>
      <c r="O365" s="49"/>
      <c r="P365" s="49"/>
      <c r="Q365" s="49"/>
      <c r="R365" s="49"/>
      <c r="S365" s="49"/>
      <c r="T365" s="49"/>
      <c r="U365" s="49"/>
      <c r="V365" s="49"/>
      <c r="W365" s="90"/>
      <c r="X365" s="1"/>
      <c r="Z365" s="1"/>
      <c r="AA365" s="1"/>
      <c r="AB365" s="1"/>
      <c r="AC365" s="1"/>
      <c r="AD365" s="1"/>
      <c r="AE365" s="1"/>
      <c r="AF365" s="1"/>
      <c r="AG365" s="1"/>
    </row>
    <row r="366" spans="1:33" s="3" customFormat="1" ht="27" customHeight="1">
      <c r="A366" s="255" t="s">
        <v>1019</v>
      </c>
      <c r="B366" s="257"/>
      <c r="C366" s="140" t="s">
        <v>1067</v>
      </c>
      <c r="D366" s="49"/>
      <c r="E366" s="255" t="s">
        <v>24</v>
      </c>
      <c r="F366" s="257"/>
      <c r="G366" s="272" t="s">
        <v>1202</v>
      </c>
      <c r="H366" s="272"/>
      <c r="I366" s="272"/>
      <c r="J366" s="272"/>
      <c r="K366" s="49"/>
      <c r="L366" s="49"/>
      <c r="M366" s="252" t="s">
        <v>1020</v>
      </c>
      <c r="N366" s="252"/>
      <c r="O366" s="252"/>
      <c r="P366" s="252"/>
      <c r="Q366" s="272" t="s">
        <v>1108</v>
      </c>
      <c r="R366" s="272"/>
      <c r="S366" s="272"/>
      <c r="T366" s="272"/>
      <c r="U366" s="272"/>
      <c r="V366" s="272"/>
      <c r="W366" s="272"/>
      <c r="X366" s="1"/>
      <c r="Z366" s="1"/>
      <c r="AA366" s="1"/>
      <c r="AB366" s="1"/>
      <c r="AC366" s="1"/>
      <c r="AD366" s="1"/>
      <c r="AE366" s="1"/>
      <c r="AF366" s="1"/>
      <c r="AG366" s="1"/>
    </row>
    <row r="367" spans="1:33" s="136" customFormat="1" ht="5.25" customHeight="1">
      <c r="A367" s="49"/>
      <c r="B367" s="49"/>
      <c r="C367" s="49"/>
      <c r="D367" s="49"/>
      <c r="E367" s="49"/>
      <c r="F367" s="49"/>
      <c r="G367" s="49"/>
      <c r="H367" s="49"/>
      <c r="I367" s="49"/>
      <c r="J367" s="49"/>
      <c r="K367" s="49"/>
      <c r="L367" s="49"/>
      <c r="M367" s="97"/>
      <c r="N367" s="97"/>
      <c r="O367" s="97"/>
      <c r="P367" s="97"/>
      <c r="Q367" s="97"/>
      <c r="R367" s="97"/>
      <c r="S367" s="97"/>
      <c r="T367" s="97"/>
      <c r="U367" s="97"/>
      <c r="V367" s="97"/>
      <c r="W367" s="98"/>
      <c r="X367" s="67"/>
      <c r="Z367" s="67"/>
      <c r="AA367" s="67"/>
      <c r="AB367" s="67"/>
      <c r="AC367" s="67"/>
      <c r="AD367" s="67"/>
      <c r="AE367" s="67"/>
      <c r="AF367" s="67"/>
      <c r="AG367" s="67"/>
    </row>
    <row r="368" spans="1:33" s="136" customFormat="1" ht="15.75" customHeight="1">
      <c r="C368" s="252" t="s">
        <v>1005</v>
      </c>
      <c r="D368" s="252"/>
      <c r="E368" s="252"/>
      <c r="F368" s="252"/>
      <c r="H368" s="49"/>
      <c r="I368" s="49"/>
      <c r="J368" s="49"/>
      <c r="O368" s="252" t="s">
        <v>1008</v>
      </c>
      <c r="P368" s="252"/>
      <c r="Q368" s="252"/>
      <c r="R368" s="252"/>
      <c r="S368" s="252"/>
      <c r="T368" s="252"/>
      <c r="U368" s="252"/>
      <c r="V368" s="252"/>
      <c r="W368" s="90"/>
      <c r="X368" s="67"/>
      <c r="Z368" s="67"/>
      <c r="AA368" s="67"/>
      <c r="AB368" s="67"/>
      <c r="AC368" s="67"/>
      <c r="AD368" s="67"/>
      <c r="AE368" s="67"/>
      <c r="AF368" s="67"/>
      <c r="AG368" s="67"/>
    </row>
    <row r="369" spans="1:33" s="136" customFormat="1" ht="24.75" customHeight="1">
      <c r="A369" s="49"/>
      <c r="B369" s="49"/>
      <c r="C369" s="49">
        <v>1</v>
      </c>
      <c r="D369" s="49"/>
      <c r="E369" s="273">
        <v>2020</v>
      </c>
      <c r="F369" s="273"/>
      <c r="H369" s="49"/>
      <c r="I369" s="49"/>
      <c r="J369" s="49"/>
      <c r="O369" s="205">
        <v>1</v>
      </c>
      <c r="P369" s="205"/>
      <c r="Q369" s="205"/>
      <c r="R369" s="205"/>
      <c r="S369" s="205"/>
      <c r="T369" s="205"/>
      <c r="U369" s="205"/>
      <c r="V369" s="205"/>
      <c r="X369" s="67"/>
      <c r="Z369" s="67"/>
      <c r="AA369" s="67"/>
      <c r="AB369" s="67"/>
      <c r="AC369" s="67"/>
      <c r="AD369" s="67"/>
      <c r="AE369" s="67"/>
      <c r="AF369" s="67"/>
      <c r="AG369" s="67"/>
    </row>
    <row r="370" spans="1:33" s="99" customFormat="1" ht="12" customHeight="1">
      <c r="C370" s="139" t="s">
        <v>1006</v>
      </c>
      <c r="D370" s="100"/>
      <c r="E370" s="274" t="s">
        <v>1007</v>
      </c>
      <c r="F370" s="274"/>
      <c r="G370" s="100"/>
      <c r="I370" s="100"/>
      <c r="J370" s="100"/>
      <c r="K370" s="100"/>
      <c r="L370" s="100"/>
      <c r="M370" s="100"/>
      <c r="N370" s="100"/>
      <c r="O370" s="139"/>
      <c r="P370" s="139"/>
      <c r="Q370" s="139"/>
      <c r="R370" s="139"/>
      <c r="S370" s="139"/>
      <c r="T370" s="139"/>
      <c r="U370" s="139"/>
      <c r="V370" s="139"/>
      <c r="W370" s="101"/>
      <c r="X370" s="102"/>
      <c r="Z370" s="102"/>
      <c r="AA370" s="102"/>
      <c r="AB370" s="102"/>
      <c r="AC370" s="102"/>
      <c r="AD370" s="102"/>
      <c r="AE370" s="102"/>
      <c r="AF370" s="102"/>
      <c r="AG370" s="102"/>
    </row>
    <row r="371" spans="1:33" s="136" customFormat="1" ht="3"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90"/>
      <c r="X371" s="67"/>
      <c r="Z371" s="67"/>
      <c r="AA371" s="67"/>
      <c r="AB371" s="67"/>
      <c r="AC371" s="67"/>
      <c r="AD371" s="67"/>
      <c r="AE371" s="67"/>
      <c r="AF371" s="67"/>
      <c r="AG371" s="67"/>
    </row>
    <row r="372" spans="1:33" s="3" customFormat="1" ht="20.25" customHeight="1">
      <c r="A372" s="275" t="s">
        <v>966</v>
      </c>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1"/>
      <c r="Z372" s="1"/>
      <c r="AA372" s="1"/>
      <c r="AB372" s="1"/>
      <c r="AC372" s="1"/>
      <c r="AD372" s="1"/>
      <c r="AE372" s="1"/>
      <c r="AF372" s="1"/>
      <c r="AG372" s="1"/>
    </row>
    <row r="373" spans="1:33" s="3" customFormat="1" ht="15.75" customHeight="1">
      <c r="A373" s="248" t="s">
        <v>25</v>
      </c>
      <c r="B373" s="249"/>
      <c r="C373" s="252" t="s">
        <v>22</v>
      </c>
      <c r="D373" s="252"/>
      <c r="E373" s="253" t="s">
        <v>3</v>
      </c>
      <c r="F373" s="255" t="s">
        <v>329</v>
      </c>
      <c r="G373" s="256"/>
      <c r="H373" s="256"/>
      <c r="I373" s="256"/>
      <c r="J373" s="256"/>
      <c r="K373" s="256"/>
      <c r="L373" s="256"/>
      <c r="M373" s="256"/>
      <c r="N373" s="256"/>
      <c r="O373" s="256"/>
      <c r="P373" s="256"/>
      <c r="Q373" s="256"/>
      <c r="R373" s="256"/>
      <c r="S373" s="256"/>
      <c r="T373" s="257"/>
      <c r="U373" s="135"/>
      <c r="V373" s="196" t="s">
        <v>27</v>
      </c>
      <c r="W373" s="252" t="s">
        <v>1023</v>
      </c>
      <c r="X373" s="1"/>
      <c r="Z373" s="1"/>
      <c r="AA373" s="1"/>
      <c r="AB373" s="1"/>
      <c r="AC373" s="1"/>
      <c r="AD373" s="1"/>
      <c r="AE373" s="1"/>
      <c r="AF373" s="1"/>
      <c r="AG373" s="1"/>
    </row>
    <row r="374" spans="1:33" ht="18.75" customHeight="1">
      <c r="A374" s="250"/>
      <c r="B374" s="251"/>
      <c r="C374" s="252"/>
      <c r="D374" s="252"/>
      <c r="E374" s="254"/>
      <c r="F374" s="258" t="s">
        <v>300</v>
      </c>
      <c r="G374" s="259"/>
      <c r="H374" s="260"/>
      <c r="I374" s="71" t="s">
        <v>28</v>
      </c>
      <c r="J374" s="71" t="s">
        <v>7</v>
      </c>
      <c r="K374" s="71" t="s">
        <v>8</v>
      </c>
      <c r="L374" s="71" t="s">
        <v>9</v>
      </c>
      <c r="M374" s="71" t="s">
        <v>10</v>
      </c>
      <c r="N374" s="71" t="s">
        <v>11</v>
      </c>
      <c r="O374" s="71" t="s">
        <v>12</v>
      </c>
      <c r="P374" s="71" t="s">
        <v>13</v>
      </c>
      <c r="Q374" s="71" t="s">
        <v>14</v>
      </c>
      <c r="R374" s="71" t="s">
        <v>15</v>
      </c>
      <c r="S374" s="71" t="s">
        <v>16</v>
      </c>
      <c r="T374" s="71" t="s">
        <v>17</v>
      </c>
      <c r="U374" s="14"/>
      <c r="V374" s="197"/>
      <c r="W374" s="252"/>
    </row>
    <row r="375" spans="1:33" ht="35.25" customHeight="1">
      <c r="A375" s="261" t="s">
        <v>1</v>
      </c>
      <c r="B375" s="261"/>
      <c r="C375" s="277" t="s">
        <v>1206</v>
      </c>
      <c r="D375" s="277"/>
      <c r="E375" s="156" t="s">
        <v>1091</v>
      </c>
      <c r="F375" s="200" t="s">
        <v>1000</v>
      </c>
      <c r="G375" s="264"/>
      <c r="H375" s="201"/>
      <c r="I375" s="94"/>
      <c r="J375" s="72"/>
      <c r="K375" s="72"/>
      <c r="L375" s="72"/>
      <c r="M375" s="72"/>
      <c r="N375" s="72">
        <v>1</v>
      </c>
      <c r="O375" s="72"/>
      <c r="P375" s="72"/>
      <c r="Q375" s="72"/>
      <c r="R375" s="72"/>
      <c r="S375" s="72"/>
      <c r="T375" s="72">
        <v>1</v>
      </c>
      <c r="U375" s="73"/>
      <c r="V375" s="114">
        <f>IF(SUM(I375:T375)=0,"",SUM(I375:T375))</f>
        <v>2</v>
      </c>
      <c r="W375" s="265">
        <v>100</v>
      </c>
      <c r="Y375" s="1"/>
      <c r="AC375" s="10"/>
      <c r="AF375" s="10"/>
      <c r="AG375" s="10"/>
    </row>
    <row r="376" spans="1:33" ht="30" customHeight="1">
      <c r="A376" s="261" t="s">
        <v>2</v>
      </c>
      <c r="B376" s="261"/>
      <c r="C376" s="276"/>
      <c r="D376" s="276"/>
      <c r="E376" s="111"/>
      <c r="F376" s="200" t="s">
        <v>1001</v>
      </c>
      <c r="G376" s="264"/>
      <c r="H376" s="201"/>
      <c r="I376" s="94"/>
      <c r="J376" s="72"/>
      <c r="K376" s="72"/>
      <c r="L376" s="72"/>
      <c r="M376" s="72"/>
      <c r="N376" s="72"/>
      <c r="O376" s="72"/>
      <c r="P376" s="72"/>
      <c r="Q376" s="72"/>
      <c r="R376" s="72"/>
      <c r="S376" s="72"/>
      <c r="T376" s="72"/>
      <c r="U376" s="72">
        <f>SUM(I376:T376)</f>
        <v>0</v>
      </c>
      <c r="V376" s="114" t="str">
        <f>IF(SUM(I376:T376)=0,"",SUM(I376:T376))</f>
        <v/>
      </c>
      <c r="W376" s="265"/>
      <c r="Y376" s="1"/>
      <c r="AA376" s="3"/>
      <c r="AC376" s="10"/>
      <c r="AF376" s="10"/>
      <c r="AG376" s="10"/>
    </row>
    <row r="377" spans="1:33" ht="17.25" customHeight="1">
      <c r="A377" s="247" t="s">
        <v>298</v>
      </c>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row>
    <row r="378" spans="1:33" s="3" customFormat="1" ht="15.75" customHeight="1">
      <c r="A378" s="248" t="s">
        <v>25</v>
      </c>
      <c r="B378" s="249"/>
      <c r="C378" s="252" t="s">
        <v>22</v>
      </c>
      <c r="D378" s="252"/>
      <c r="E378" s="253" t="s">
        <v>3</v>
      </c>
      <c r="F378" s="255" t="s">
        <v>329</v>
      </c>
      <c r="G378" s="256"/>
      <c r="H378" s="256"/>
      <c r="I378" s="256"/>
      <c r="J378" s="256"/>
      <c r="K378" s="256"/>
      <c r="L378" s="256"/>
      <c r="M378" s="256"/>
      <c r="N378" s="256"/>
      <c r="O378" s="256"/>
      <c r="P378" s="256"/>
      <c r="Q378" s="256"/>
      <c r="R378" s="256"/>
      <c r="S378" s="256"/>
      <c r="T378" s="257"/>
      <c r="U378" s="135"/>
      <c r="V378" s="196" t="s">
        <v>27</v>
      </c>
      <c r="W378" s="252" t="s">
        <v>332</v>
      </c>
      <c r="X378" s="1"/>
      <c r="Z378" s="1"/>
      <c r="AA378" s="1"/>
      <c r="AB378" s="1"/>
      <c r="AC378" s="1"/>
      <c r="AD378" s="1"/>
      <c r="AE378" s="1"/>
      <c r="AF378" s="1"/>
      <c r="AG378" s="1"/>
    </row>
    <row r="379" spans="1:33" ht="18.75" customHeight="1">
      <c r="A379" s="250"/>
      <c r="B379" s="251"/>
      <c r="C379" s="252"/>
      <c r="D379" s="252"/>
      <c r="E379" s="254"/>
      <c r="F379" s="258" t="s">
        <v>298</v>
      </c>
      <c r="G379" s="259"/>
      <c r="H379" s="260"/>
      <c r="I379" s="71" t="s">
        <v>28</v>
      </c>
      <c r="J379" s="71" t="s">
        <v>7</v>
      </c>
      <c r="K379" s="71" t="s">
        <v>8</v>
      </c>
      <c r="L379" s="71" t="s">
        <v>9</v>
      </c>
      <c r="M379" s="71" t="s">
        <v>10</v>
      </c>
      <c r="N379" s="71" t="s">
        <v>11</v>
      </c>
      <c r="O379" s="71" t="s">
        <v>12</v>
      </c>
      <c r="P379" s="71" t="s">
        <v>13</v>
      </c>
      <c r="Q379" s="71" t="s">
        <v>14</v>
      </c>
      <c r="R379" s="71" t="s">
        <v>15</v>
      </c>
      <c r="S379" s="71" t="s">
        <v>16</v>
      </c>
      <c r="T379" s="71" t="s">
        <v>17</v>
      </c>
      <c r="U379" s="14"/>
      <c r="V379" s="197"/>
      <c r="W379" s="252"/>
    </row>
    <row r="380" spans="1:33" ht="33.75" customHeight="1">
      <c r="A380" s="261" t="s">
        <v>1</v>
      </c>
      <c r="B380" s="261"/>
      <c r="C380" s="262" t="str">
        <f>IF(C375=0,"",C375)</f>
        <v>Requisiciones de materiales de operación entregadas a las Unidades Administrativas</v>
      </c>
      <c r="D380" s="263"/>
      <c r="E380" s="138" t="str">
        <f>IF(E375=0,"",E375)</f>
        <v>Requisiciones</v>
      </c>
      <c r="F380" s="200" t="s">
        <v>1021</v>
      </c>
      <c r="G380" s="264"/>
      <c r="H380" s="201"/>
      <c r="I380" s="94"/>
      <c r="J380" s="72"/>
      <c r="K380" s="72"/>
      <c r="L380" s="72"/>
      <c r="M380" s="72"/>
      <c r="N380" s="72">
        <v>1</v>
      </c>
      <c r="O380" s="72"/>
      <c r="P380" s="72"/>
      <c r="Q380" s="72"/>
      <c r="R380" s="72"/>
      <c r="S380" s="72"/>
      <c r="T380" s="72">
        <v>1</v>
      </c>
      <c r="U380" s="73"/>
      <c r="V380" s="114">
        <f>IF(SUM(I380:T380)=0,"",SUM(I380:T380))</f>
        <v>2</v>
      </c>
      <c r="W380" s="265">
        <v>50</v>
      </c>
      <c r="Y380" s="1"/>
      <c r="AC380" s="10"/>
      <c r="AF380" s="10"/>
      <c r="AG380" s="10"/>
    </row>
    <row r="381" spans="1:33" ht="30" customHeight="1">
      <c r="A381" s="261" t="s">
        <v>2</v>
      </c>
      <c r="B381" s="261"/>
      <c r="C381" s="262" t="str">
        <f>IF(C376=0,"",C376)</f>
        <v/>
      </c>
      <c r="D381" s="263"/>
      <c r="E381" s="138" t="str">
        <f>IF(E376=0,"",E376)</f>
        <v/>
      </c>
      <c r="F381" s="200" t="s">
        <v>1022</v>
      </c>
      <c r="G381" s="264"/>
      <c r="H381" s="201"/>
      <c r="I381" s="94"/>
      <c r="J381" s="72"/>
      <c r="K381" s="72"/>
      <c r="L381" s="72"/>
      <c r="M381" s="72"/>
      <c r="N381" s="72"/>
      <c r="O381" s="72"/>
      <c r="P381" s="72"/>
      <c r="Q381" s="72"/>
      <c r="R381" s="72"/>
      <c r="S381" s="72"/>
      <c r="T381" s="72"/>
      <c r="U381" s="72">
        <f>SUM(I381:T381)</f>
        <v>0</v>
      </c>
      <c r="V381" s="114" t="str">
        <f>IF(SUM(I381:T381)=0,"",SUM(I381:T381))</f>
        <v/>
      </c>
      <c r="W381" s="265"/>
      <c r="Y381" s="1"/>
      <c r="AA381" s="3"/>
      <c r="AC381" s="10"/>
      <c r="AF381" s="10"/>
      <c r="AG381" s="10"/>
    </row>
    <row r="382" spans="1:33" s="67" customFormat="1" ht="5.25" customHeight="1">
      <c r="A382" s="74"/>
      <c r="B382" s="74"/>
      <c r="C382" s="74"/>
      <c r="D382" s="75"/>
      <c r="E382" s="75"/>
      <c r="F382" s="76"/>
      <c r="G382" s="76"/>
      <c r="H382" s="76"/>
      <c r="I382" s="77"/>
      <c r="J382" s="78"/>
      <c r="K382" s="78"/>
      <c r="L382" s="78"/>
      <c r="M382" s="78"/>
      <c r="N382" s="78"/>
      <c r="O382" s="78"/>
      <c r="P382" s="78"/>
      <c r="Q382" s="78"/>
      <c r="R382" s="78"/>
      <c r="S382" s="78"/>
      <c r="T382" s="78"/>
      <c r="U382" s="79"/>
      <c r="V382" s="80"/>
      <c r="W382" s="81"/>
      <c r="X382" s="83"/>
      <c r="Y382" s="136"/>
      <c r="AC382" s="83"/>
      <c r="AD382" s="83"/>
      <c r="AE382" s="83"/>
      <c r="AF382" s="83"/>
      <c r="AG382" s="83"/>
    </row>
    <row r="383" spans="1:33" ht="16.5" customHeight="1">
      <c r="A383" s="238" t="s">
        <v>967</v>
      </c>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115">
        <f>IF(ISERROR(W380/W375)=TRUE,"",(W380/W375))</f>
        <v>0.5</v>
      </c>
      <c r="X383" s="10"/>
      <c r="AC383" s="10"/>
      <c r="AD383" s="10"/>
      <c r="AE383" s="10"/>
      <c r="AF383" s="10"/>
      <c r="AG383" s="10"/>
    </row>
    <row r="384" spans="1:33" ht="6.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82"/>
      <c r="X384" s="10"/>
      <c r="AC384" s="10"/>
      <c r="AD384" s="10"/>
      <c r="AE384" s="10"/>
      <c r="AF384" s="10"/>
      <c r="AG384" s="10"/>
    </row>
    <row r="385" spans="1:33" s="3" customFormat="1" ht="33" customHeight="1">
      <c r="A385" s="239" t="s">
        <v>1002</v>
      </c>
      <c r="B385" s="240"/>
      <c r="C385" s="240"/>
      <c r="D385" s="240"/>
      <c r="E385" s="240"/>
      <c r="F385" s="241"/>
      <c r="G385" s="242"/>
      <c r="H385" s="242"/>
      <c r="I385" s="242"/>
      <c r="J385" s="242"/>
      <c r="K385" s="242"/>
      <c r="L385" s="242"/>
      <c r="M385" s="242"/>
      <c r="N385" s="242"/>
      <c r="O385" s="242"/>
      <c r="P385" s="242"/>
      <c r="Q385" s="242"/>
      <c r="R385" s="242"/>
      <c r="S385" s="242"/>
      <c r="T385" s="242"/>
      <c r="U385" s="242"/>
      <c r="V385" s="242"/>
      <c r="W385" s="243"/>
      <c r="X385" s="1"/>
      <c r="Z385" s="1"/>
      <c r="AA385" s="1"/>
      <c r="AB385" s="1"/>
      <c r="AC385" s="1"/>
      <c r="AD385" s="1"/>
      <c r="AE385" s="1"/>
      <c r="AF385" s="1"/>
      <c r="AG385" s="1"/>
    </row>
    <row r="386" spans="1:33" s="3" customFormat="1" ht="12"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1"/>
      <c r="Z386" s="1"/>
      <c r="AA386" s="1"/>
      <c r="AB386" s="1"/>
      <c r="AC386" s="1"/>
      <c r="AD386" s="1"/>
      <c r="AE386" s="1"/>
      <c r="AF386" s="1"/>
      <c r="AG386" s="1"/>
    </row>
    <row r="387" spans="1:33" ht="26.25" customHeight="1">
      <c r="A387" s="303" t="s">
        <v>338</v>
      </c>
      <c r="B387" s="304"/>
      <c r="C387" s="304"/>
      <c r="D387" s="304"/>
      <c r="E387" s="304"/>
      <c r="F387" s="304"/>
      <c r="G387" s="304"/>
      <c r="H387" s="304"/>
      <c r="I387" s="304"/>
      <c r="J387" s="304"/>
      <c r="K387" s="304"/>
      <c r="L387" s="304"/>
      <c r="M387" s="304"/>
      <c r="N387" s="304"/>
      <c r="O387" s="304"/>
      <c r="P387" s="304"/>
      <c r="Q387" s="304"/>
      <c r="R387" s="304"/>
      <c r="S387" s="304"/>
      <c r="T387" s="304"/>
      <c r="U387" s="304"/>
      <c r="V387" s="304"/>
      <c r="W387" s="305"/>
    </row>
    <row r="388" spans="1:33" ht="4.5" customHeight="1">
      <c r="C388" s="9"/>
      <c r="D388" s="9"/>
      <c r="E388" s="9"/>
      <c r="F388" s="9"/>
      <c r="G388" s="9"/>
      <c r="H388" s="9"/>
      <c r="I388" s="9"/>
    </row>
    <row r="389" spans="1:33" ht="19.5" customHeight="1">
      <c r="A389" s="347" t="s">
        <v>29</v>
      </c>
      <c r="B389" s="252" t="s">
        <v>30</v>
      </c>
      <c r="C389" s="252"/>
      <c r="D389" s="252"/>
      <c r="E389" s="252" t="s">
        <v>3</v>
      </c>
      <c r="F389" s="255" t="s">
        <v>26</v>
      </c>
      <c r="G389" s="256"/>
      <c r="H389" s="256"/>
      <c r="I389" s="256"/>
      <c r="J389" s="256"/>
      <c r="K389" s="256"/>
      <c r="L389" s="256"/>
      <c r="M389" s="256"/>
      <c r="N389" s="256"/>
      <c r="O389" s="256"/>
      <c r="P389" s="256"/>
      <c r="Q389" s="256"/>
      <c r="R389" s="256"/>
      <c r="S389" s="256"/>
      <c r="T389" s="257"/>
      <c r="U389" s="104"/>
      <c r="V389" s="252" t="s">
        <v>27</v>
      </c>
      <c r="W389" s="252" t="s">
        <v>301</v>
      </c>
    </row>
    <row r="390" spans="1:33" ht="25.5" customHeight="1">
      <c r="A390" s="348"/>
      <c r="B390" s="252"/>
      <c r="C390" s="252"/>
      <c r="D390" s="252"/>
      <c r="E390" s="252"/>
      <c r="F390" s="200" t="s">
        <v>299</v>
      </c>
      <c r="G390" s="264"/>
      <c r="H390" s="201"/>
      <c r="I390" s="13" t="s">
        <v>28</v>
      </c>
      <c r="J390" s="13" t="s">
        <v>7</v>
      </c>
      <c r="K390" s="13" t="s">
        <v>8</v>
      </c>
      <c r="L390" s="13" t="s">
        <v>9</v>
      </c>
      <c r="M390" s="13" t="s">
        <v>10</v>
      </c>
      <c r="N390" s="13" t="s">
        <v>11</v>
      </c>
      <c r="O390" s="13" t="s">
        <v>12</v>
      </c>
      <c r="P390" s="13" t="s">
        <v>13</v>
      </c>
      <c r="Q390" s="13" t="s">
        <v>14</v>
      </c>
      <c r="R390" s="13" t="s">
        <v>15</v>
      </c>
      <c r="S390" s="13" t="s">
        <v>16</v>
      </c>
      <c r="T390" s="13" t="s">
        <v>17</v>
      </c>
      <c r="U390" s="13"/>
      <c r="V390" s="252"/>
      <c r="W390" s="252"/>
    </row>
    <row r="391" spans="1:33" ht="18.75" customHeight="1">
      <c r="A391" s="300" t="s">
        <v>31</v>
      </c>
      <c r="B391" s="299">
        <v>1</v>
      </c>
      <c r="C391" s="286" t="s">
        <v>1079</v>
      </c>
      <c r="D391" s="287"/>
      <c r="E391" s="290" t="s">
        <v>1087</v>
      </c>
      <c r="F391" s="291" t="s">
        <v>300</v>
      </c>
      <c r="G391" s="292"/>
      <c r="H391" s="293"/>
      <c r="I391" s="95"/>
      <c r="J391" s="95"/>
      <c r="K391" s="95">
        <v>3</v>
      </c>
      <c r="L391" s="95"/>
      <c r="M391" s="95"/>
      <c r="N391" s="95">
        <v>3</v>
      </c>
      <c r="O391" s="95"/>
      <c r="P391" s="95"/>
      <c r="Q391" s="95">
        <v>3</v>
      </c>
      <c r="R391" s="95"/>
      <c r="S391" s="95"/>
      <c r="T391" s="95">
        <v>3</v>
      </c>
      <c r="U391" s="96"/>
      <c r="V391" s="116">
        <f t="shared" ref="V391:V400" si="1">SUM(I391:T391)</f>
        <v>12</v>
      </c>
      <c r="W391" s="294">
        <f>IF(V391=0,"-",V392/V391)</f>
        <v>0.5</v>
      </c>
    </row>
    <row r="392" spans="1:33" ht="18.75" customHeight="1">
      <c r="A392" s="300"/>
      <c r="B392" s="299"/>
      <c r="C392" s="288"/>
      <c r="D392" s="289"/>
      <c r="E392" s="290"/>
      <c r="F392" s="295" t="s">
        <v>298</v>
      </c>
      <c r="G392" s="296"/>
      <c r="H392" s="297"/>
      <c r="I392" s="19"/>
      <c r="J392" s="19"/>
      <c r="K392" s="19">
        <v>3</v>
      </c>
      <c r="L392" s="19"/>
      <c r="M392" s="19"/>
      <c r="N392" s="19">
        <v>3</v>
      </c>
      <c r="O392" s="19"/>
      <c r="P392" s="19"/>
      <c r="Q392" s="19">
        <v>0</v>
      </c>
      <c r="R392" s="19"/>
      <c r="S392" s="19"/>
      <c r="T392" s="19"/>
      <c r="U392" s="20"/>
      <c r="V392" s="116">
        <f t="shared" si="1"/>
        <v>6</v>
      </c>
      <c r="W392" s="294"/>
    </row>
    <row r="393" spans="1:33" ht="18.75" customHeight="1">
      <c r="A393" s="300"/>
      <c r="B393" s="299">
        <v>2</v>
      </c>
      <c r="C393" s="286" t="s">
        <v>1080</v>
      </c>
      <c r="D393" s="287"/>
      <c r="E393" s="290" t="s">
        <v>1088</v>
      </c>
      <c r="F393" s="291" t="s">
        <v>300</v>
      </c>
      <c r="G393" s="292"/>
      <c r="H393" s="293"/>
      <c r="I393" s="95"/>
      <c r="J393" s="95"/>
      <c r="K393" s="95"/>
      <c r="L393" s="95"/>
      <c r="M393" s="95"/>
      <c r="N393" s="95">
        <v>1</v>
      </c>
      <c r="O393" s="95"/>
      <c r="P393" s="95"/>
      <c r="Q393" s="95"/>
      <c r="R393" s="95"/>
      <c r="S393" s="95"/>
      <c r="T393" s="95"/>
      <c r="U393" s="96"/>
      <c r="V393" s="116">
        <f t="shared" si="1"/>
        <v>1</v>
      </c>
      <c r="W393" s="294">
        <f>IF(V393=0,"-",V394/V393)</f>
        <v>1</v>
      </c>
    </row>
    <row r="394" spans="1:33" ht="18.75" customHeight="1">
      <c r="A394" s="300"/>
      <c r="B394" s="299"/>
      <c r="C394" s="288"/>
      <c r="D394" s="289"/>
      <c r="E394" s="290"/>
      <c r="F394" s="295" t="s">
        <v>298</v>
      </c>
      <c r="G394" s="296"/>
      <c r="H394" s="297"/>
      <c r="I394" s="19"/>
      <c r="J394" s="19"/>
      <c r="K394" s="19"/>
      <c r="L394" s="19"/>
      <c r="M394" s="19"/>
      <c r="N394" s="19">
        <v>1</v>
      </c>
      <c r="O394" s="19"/>
      <c r="P394" s="19"/>
      <c r="Q394" s="19"/>
      <c r="R394" s="19"/>
      <c r="S394" s="19"/>
      <c r="T394" s="19"/>
      <c r="U394" s="20"/>
      <c r="V394" s="116">
        <f t="shared" si="1"/>
        <v>1</v>
      </c>
      <c r="W394" s="294"/>
    </row>
    <row r="395" spans="1:33" ht="18.75" customHeight="1">
      <c r="A395" s="300"/>
      <c r="B395" s="299">
        <v>3</v>
      </c>
      <c r="C395" s="286" t="s">
        <v>1081</v>
      </c>
      <c r="D395" s="287"/>
      <c r="E395" s="290" t="s">
        <v>1089</v>
      </c>
      <c r="F395" s="291" t="s">
        <v>300</v>
      </c>
      <c r="G395" s="292"/>
      <c r="H395" s="293"/>
      <c r="I395" s="95"/>
      <c r="J395" s="95"/>
      <c r="K395" s="95">
        <v>1</v>
      </c>
      <c r="L395" s="95"/>
      <c r="M395" s="95"/>
      <c r="N395" s="95">
        <v>1</v>
      </c>
      <c r="O395" s="95"/>
      <c r="P395" s="95"/>
      <c r="Q395" s="95">
        <v>1</v>
      </c>
      <c r="R395" s="95"/>
      <c r="S395" s="95"/>
      <c r="T395" s="95">
        <v>1</v>
      </c>
      <c r="U395" s="96"/>
      <c r="V395" s="116">
        <f t="shared" si="1"/>
        <v>4</v>
      </c>
      <c r="W395" s="294">
        <f t="shared" ref="W395" si="2">IF(V395=0,"-",V396/V395)</f>
        <v>0.25</v>
      </c>
    </row>
    <row r="396" spans="1:33" ht="18.75" customHeight="1">
      <c r="A396" s="300"/>
      <c r="B396" s="299"/>
      <c r="C396" s="288"/>
      <c r="D396" s="289"/>
      <c r="E396" s="290"/>
      <c r="F396" s="295" t="s">
        <v>298</v>
      </c>
      <c r="G396" s="296"/>
      <c r="H396" s="297"/>
      <c r="I396" s="19"/>
      <c r="J396" s="19"/>
      <c r="K396" s="19">
        <v>1</v>
      </c>
      <c r="L396" s="19"/>
      <c r="M396" s="19"/>
      <c r="N396" s="19">
        <v>0</v>
      </c>
      <c r="O396" s="19"/>
      <c r="P396" s="19"/>
      <c r="Q396" s="19">
        <v>0</v>
      </c>
      <c r="R396" s="19"/>
      <c r="S396" s="19"/>
      <c r="T396" s="19"/>
      <c r="U396" s="20"/>
      <c r="V396" s="116">
        <f t="shared" si="1"/>
        <v>1</v>
      </c>
      <c r="W396" s="294"/>
    </row>
    <row r="397" spans="1:33" ht="18.75" customHeight="1">
      <c r="A397" s="300"/>
      <c r="B397" s="299">
        <v>4</v>
      </c>
      <c r="C397" s="286" t="s">
        <v>1082</v>
      </c>
      <c r="D397" s="287"/>
      <c r="E397" s="290" t="s">
        <v>1076</v>
      </c>
      <c r="F397" s="291" t="s">
        <v>300</v>
      </c>
      <c r="G397" s="292"/>
      <c r="H397" s="293"/>
      <c r="I397" s="95"/>
      <c r="J397" s="95"/>
      <c r="K397" s="95">
        <v>1</v>
      </c>
      <c r="L397" s="95"/>
      <c r="M397" s="95"/>
      <c r="N397" s="95">
        <v>1</v>
      </c>
      <c r="O397" s="95"/>
      <c r="P397" s="95"/>
      <c r="Q397" s="95">
        <v>1</v>
      </c>
      <c r="R397" s="95"/>
      <c r="S397" s="95"/>
      <c r="T397" s="95">
        <v>1</v>
      </c>
      <c r="U397" s="96"/>
      <c r="V397" s="116">
        <f t="shared" si="1"/>
        <v>4</v>
      </c>
      <c r="W397" s="294">
        <f t="shared" ref="W397" si="3">IF(V397=0,"-",V398/V397)</f>
        <v>0.75</v>
      </c>
    </row>
    <row r="398" spans="1:33" ht="18.75" customHeight="1">
      <c r="A398" s="300"/>
      <c r="B398" s="299"/>
      <c r="C398" s="288"/>
      <c r="D398" s="289"/>
      <c r="E398" s="290"/>
      <c r="F398" s="295" t="s">
        <v>298</v>
      </c>
      <c r="G398" s="296"/>
      <c r="H398" s="297"/>
      <c r="I398" s="19"/>
      <c r="J398" s="19"/>
      <c r="K398" s="19">
        <v>1</v>
      </c>
      <c r="L398" s="19"/>
      <c r="M398" s="19"/>
      <c r="N398" s="19">
        <v>1</v>
      </c>
      <c r="O398" s="19"/>
      <c r="P398" s="19"/>
      <c r="Q398" s="19">
        <v>1</v>
      </c>
      <c r="R398" s="19"/>
      <c r="S398" s="19"/>
      <c r="T398" s="19"/>
      <c r="U398" s="20"/>
      <c r="V398" s="116">
        <f t="shared" si="1"/>
        <v>3</v>
      </c>
      <c r="W398" s="294"/>
    </row>
    <row r="399" spans="1:33" ht="18.75" customHeight="1">
      <c r="A399" s="300"/>
      <c r="B399" s="299">
        <v>5</v>
      </c>
      <c r="C399" s="286" t="s">
        <v>1083</v>
      </c>
      <c r="D399" s="287"/>
      <c r="E399" s="290" t="s">
        <v>1090</v>
      </c>
      <c r="F399" s="291" t="s">
        <v>300</v>
      </c>
      <c r="G399" s="292"/>
      <c r="H399" s="293"/>
      <c r="I399" s="95"/>
      <c r="J399" s="95"/>
      <c r="K399" s="95">
        <v>1</v>
      </c>
      <c r="L399" s="95"/>
      <c r="M399" s="95"/>
      <c r="N399" s="95">
        <v>1</v>
      </c>
      <c r="O399" s="95"/>
      <c r="P399" s="95"/>
      <c r="Q399" s="95">
        <v>1</v>
      </c>
      <c r="R399" s="95"/>
      <c r="S399" s="95"/>
      <c r="T399" s="95">
        <v>1</v>
      </c>
      <c r="U399" s="96"/>
      <c r="V399" s="116">
        <f t="shared" si="1"/>
        <v>4</v>
      </c>
      <c r="W399" s="294">
        <f t="shared" ref="W399" si="4">IF(V399=0,"-",V400/V399)</f>
        <v>0.25</v>
      </c>
    </row>
    <row r="400" spans="1:33" ht="18.75" customHeight="1">
      <c r="A400" s="300"/>
      <c r="B400" s="299"/>
      <c r="C400" s="288"/>
      <c r="D400" s="289"/>
      <c r="E400" s="290"/>
      <c r="F400" s="295" t="s">
        <v>298</v>
      </c>
      <c r="G400" s="296"/>
      <c r="H400" s="297"/>
      <c r="I400" s="19"/>
      <c r="J400" s="19"/>
      <c r="K400" s="19">
        <v>1</v>
      </c>
      <c r="L400" s="19"/>
      <c r="M400" s="19"/>
      <c r="N400" s="19">
        <v>0</v>
      </c>
      <c r="O400" s="19"/>
      <c r="P400" s="19"/>
      <c r="Q400" s="19">
        <v>0</v>
      </c>
      <c r="R400" s="19"/>
      <c r="S400" s="19"/>
      <c r="T400" s="19"/>
      <c r="U400" s="20"/>
      <c r="V400" s="116">
        <f t="shared" si="1"/>
        <v>1</v>
      </c>
      <c r="W400" s="294"/>
    </row>
    <row r="401" spans="1:23" ht="18.75" customHeight="1">
      <c r="A401" s="336" t="s">
        <v>32</v>
      </c>
      <c r="B401" s="298">
        <v>1</v>
      </c>
      <c r="C401" s="286" t="s">
        <v>1084</v>
      </c>
      <c r="D401" s="287"/>
      <c r="E401" s="290" t="s">
        <v>1076</v>
      </c>
      <c r="F401" s="291" t="s">
        <v>300</v>
      </c>
      <c r="G401" s="292"/>
      <c r="H401" s="293"/>
      <c r="I401" s="95"/>
      <c r="J401" s="95"/>
      <c r="K401" s="95">
        <v>1</v>
      </c>
      <c r="L401" s="95"/>
      <c r="M401" s="95"/>
      <c r="N401" s="95">
        <v>1</v>
      </c>
      <c r="O401" s="95"/>
      <c r="P401" s="95"/>
      <c r="Q401" s="95">
        <v>1</v>
      </c>
      <c r="R401" s="95"/>
      <c r="S401" s="95"/>
      <c r="T401" s="95">
        <v>1</v>
      </c>
      <c r="U401" s="96"/>
      <c r="V401" s="116">
        <f t="shared" ref="V401:V408" si="5">SUM(I401:T401)</f>
        <v>4</v>
      </c>
      <c r="W401" s="294">
        <f>IF(V401=0,"-",V402/V401)</f>
        <v>0.75</v>
      </c>
    </row>
    <row r="402" spans="1:23" ht="18.75" customHeight="1">
      <c r="A402" s="337"/>
      <c r="B402" s="298"/>
      <c r="C402" s="288"/>
      <c r="D402" s="289"/>
      <c r="E402" s="290"/>
      <c r="F402" s="295" t="s">
        <v>298</v>
      </c>
      <c r="G402" s="296"/>
      <c r="H402" s="297"/>
      <c r="I402" s="19"/>
      <c r="J402" s="19"/>
      <c r="K402" s="19">
        <v>1</v>
      </c>
      <c r="L402" s="19"/>
      <c r="M402" s="19"/>
      <c r="N402" s="19">
        <v>1</v>
      </c>
      <c r="O402" s="19"/>
      <c r="P402" s="19"/>
      <c r="Q402" s="19">
        <v>1</v>
      </c>
      <c r="R402" s="19"/>
      <c r="S402" s="19"/>
      <c r="T402" s="19"/>
      <c r="U402" s="20"/>
      <c r="V402" s="116">
        <f t="shared" si="5"/>
        <v>3</v>
      </c>
      <c r="W402" s="294"/>
    </row>
    <row r="403" spans="1:23" ht="18.75" customHeight="1">
      <c r="A403" s="337"/>
      <c r="B403" s="298">
        <v>2</v>
      </c>
      <c r="C403" s="286" t="s">
        <v>1085</v>
      </c>
      <c r="D403" s="287"/>
      <c r="E403" s="290" t="s">
        <v>1091</v>
      </c>
      <c r="F403" s="291" t="s">
        <v>300</v>
      </c>
      <c r="G403" s="292"/>
      <c r="H403" s="293"/>
      <c r="I403" s="95"/>
      <c r="J403" s="95"/>
      <c r="K403" s="95">
        <v>3</v>
      </c>
      <c r="L403" s="95"/>
      <c r="M403" s="95"/>
      <c r="N403" s="95">
        <v>3</v>
      </c>
      <c r="O403" s="95"/>
      <c r="P403" s="95"/>
      <c r="Q403" s="95">
        <v>3</v>
      </c>
      <c r="R403" s="95"/>
      <c r="S403" s="95"/>
      <c r="T403" s="95">
        <v>3</v>
      </c>
      <c r="U403" s="96"/>
      <c r="V403" s="116">
        <f t="shared" si="5"/>
        <v>12</v>
      </c>
      <c r="W403" s="294">
        <f>IF(V403=0,"-",V404/V403)</f>
        <v>0.75</v>
      </c>
    </row>
    <row r="404" spans="1:23" ht="18.75" customHeight="1">
      <c r="A404" s="337"/>
      <c r="B404" s="298"/>
      <c r="C404" s="288"/>
      <c r="D404" s="289"/>
      <c r="E404" s="290"/>
      <c r="F404" s="295" t="s">
        <v>298</v>
      </c>
      <c r="G404" s="296"/>
      <c r="H404" s="297"/>
      <c r="I404" s="19"/>
      <c r="J404" s="19"/>
      <c r="K404" s="19">
        <v>3</v>
      </c>
      <c r="L404" s="19"/>
      <c r="M404" s="19"/>
      <c r="N404" s="19">
        <v>3</v>
      </c>
      <c r="O404" s="19"/>
      <c r="P404" s="19"/>
      <c r="Q404" s="19">
        <v>3</v>
      </c>
      <c r="R404" s="19"/>
      <c r="S404" s="19"/>
      <c r="T404" s="19"/>
      <c r="U404" s="20"/>
      <c r="V404" s="116">
        <f t="shared" si="5"/>
        <v>9</v>
      </c>
      <c r="W404" s="294"/>
    </row>
    <row r="405" spans="1:23" ht="18.75" customHeight="1">
      <c r="A405" s="337"/>
      <c r="B405" s="298">
        <v>3</v>
      </c>
      <c r="C405" s="286" t="s">
        <v>1086</v>
      </c>
      <c r="D405" s="287"/>
      <c r="E405" s="290" t="s">
        <v>1092</v>
      </c>
      <c r="F405" s="291" t="s">
        <v>300</v>
      </c>
      <c r="G405" s="292"/>
      <c r="H405" s="293"/>
      <c r="I405" s="95"/>
      <c r="J405" s="95"/>
      <c r="K405" s="95">
        <v>1</v>
      </c>
      <c r="L405" s="95"/>
      <c r="M405" s="95"/>
      <c r="N405" s="95">
        <v>1</v>
      </c>
      <c r="O405" s="95"/>
      <c r="P405" s="95"/>
      <c r="Q405" s="95">
        <v>1</v>
      </c>
      <c r="R405" s="95"/>
      <c r="S405" s="95"/>
      <c r="T405" s="95">
        <v>1</v>
      </c>
      <c r="U405" s="96"/>
      <c r="V405" s="116">
        <f t="shared" si="5"/>
        <v>4</v>
      </c>
      <c r="W405" s="294">
        <f>IF(V405=0,"-",V406/V405)</f>
        <v>0.75</v>
      </c>
    </row>
    <row r="406" spans="1:23" ht="18.75" customHeight="1">
      <c r="A406" s="338"/>
      <c r="B406" s="298"/>
      <c r="C406" s="288"/>
      <c r="D406" s="289"/>
      <c r="E406" s="290"/>
      <c r="F406" s="295" t="s">
        <v>298</v>
      </c>
      <c r="G406" s="296"/>
      <c r="H406" s="297"/>
      <c r="I406" s="19"/>
      <c r="J406" s="19"/>
      <c r="K406" s="19">
        <v>1</v>
      </c>
      <c r="L406" s="19"/>
      <c r="M406" s="19"/>
      <c r="N406" s="19">
        <v>1</v>
      </c>
      <c r="O406" s="19"/>
      <c r="P406" s="19"/>
      <c r="Q406" s="19">
        <v>1</v>
      </c>
      <c r="R406" s="19"/>
      <c r="S406" s="19"/>
      <c r="T406" s="19"/>
      <c r="U406" s="20"/>
      <c r="V406" s="116">
        <f t="shared" si="5"/>
        <v>3</v>
      </c>
      <c r="W406" s="294"/>
    </row>
    <row r="407" spans="1:23" ht="18.75" customHeight="1">
      <c r="A407" s="300" t="s">
        <v>304</v>
      </c>
      <c r="B407" s="298">
        <v>1</v>
      </c>
      <c r="C407" s="286" t="s">
        <v>1093</v>
      </c>
      <c r="D407" s="287"/>
      <c r="E407" s="290" t="s">
        <v>1155</v>
      </c>
      <c r="F407" s="291" t="s">
        <v>300</v>
      </c>
      <c r="G407" s="292"/>
      <c r="H407" s="293"/>
      <c r="I407" s="95"/>
      <c r="J407" s="95"/>
      <c r="K407" s="95">
        <v>1</v>
      </c>
      <c r="L407" s="95"/>
      <c r="M407" s="95"/>
      <c r="N407" s="95"/>
      <c r="O407" s="95"/>
      <c r="P407" s="95"/>
      <c r="Q407" s="95"/>
      <c r="R407" s="95"/>
      <c r="S407" s="95"/>
      <c r="T407" s="95">
        <v>1</v>
      </c>
      <c r="U407" s="96"/>
      <c r="V407" s="116">
        <f t="shared" si="5"/>
        <v>2</v>
      </c>
      <c r="W407" s="294">
        <f>IF(V407=0,"-",V408/V407)</f>
        <v>0.5</v>
      </c>
    </row>
    <row r="408" spans="1:23" ht="18.75" customHeight="1">
      <c r="A408" s="300"/>
      <c r="B408" s="298"/>
      <c r="C408" s="288"/>
      <c r="D408" s="289"/>
      <c r="E408" s="290"/>
      <c r="F408" s="295" t="s">
        <v>298</v>
      </c>
      <c r="G408" s="296"/>
      <c r="H408" s="297"/>
      <c r="I408" s="19"/>
      <c r="J408" s="19"/>
      <c r="K408" s="19">
        <v>1</v>
      </c>
      <c r="L408" s="19"/>
      <c r="M408" s="19"/>
      <c r="N408" s="19"/>
      <c r="O408" s="19"/>
      <c r="P408" s="19"/>
      <c r="Q408" s="19"/>
      <c r="R408" s="19"/>
      <c r="S408" s="19"/>
      <c r="T408" s="19"/>
      <c r="U408" s="20"/>
      <c r="V408" s="116">
        <f t="shared" si="5"/>
        <v>1</v>
      </c>
      <c r="W408" s="294"/>
    </row>
    <row r="409" spans="1:23" ht="18.75" customHeight="1">
      <c r="A409" s="300"/>
      <c r="B409" s="298">
        <v>2</v>
      </c>
      <c r="C409" s="286" t="s">
        <v>1156</v>
      </c>
      <c r="D409" s="287"/>
      <c r="E409" s="290" t="s">
        <v>1155</v>
      </c>
      <c r="F409" s="291" t="s">
        <v>300</v>
      </c>
      <c r="G409" s="292"/>
      <c r="H409" s="293"/>
      <c r="I409" s="95"/>
      <c r="J409" s="95"/>
      <c r="K409" s="95">
        <v>1</v>
      </c>
      <c r="L409" s="95"/>
      <c r="M409" s="95"/>
      <c r="N409" s="95"/>
      <c r="O409" s="95"/>
      <c r="P409" s="95"/>
      <c r="Q409" s="95"/>
      <c r="R409" s="95"/>
      <c r="S409" s="95"/>
      <c r="T409" s="95">
        <v>1</v>
      </c>
      <c r="U409" s="96"/>
      <c r="V409" s="116">
        <f>SUM(I409:T409)</f>
        <v>2</v>
      </c>
      <c r="W409" s="294">
        <f>IF(V409=0,"-",V410/V409)</f>
        <v>0.5</v>
      </c>
    </row>
    <row r="410" spans="1:23" ht="18.75" customHeight="1">
      <c r="A410" s="300"/>
      <c r="B410" s="298"/>
      <c r="C410" s="288"/>
      <c r="D410" s="289"/>
      <c r="E410" s="290"/>
      <c r="F410" s="295" t="s">
        <v>298</v>
      </c>
      <c r="G410" s="296"/>
      <c r="H410" s="297"/>
      <c r="I410" s="19"/>
      <c r="J410" s="19"/>
      <c r="K410" s="19">
        <v>1</v>
      </c>
      <c r="L410" s="19"/>
      <c r="M410" s="19"/>
      <c r="N410" s="19"/>
      <c r="O410" s="19"/>
      <c r="P410" s="19"/>
      <c r="Q410" s="19"/>
      <c r="R410" s="19"/>
      <c r="S410" s="19"/>
      <c r="T410" s="19"/>
      <c r="U410" s="20"/>
      <c r="V410" s="116">
        <f t="shared" ref="V410:V418" si="6">SUM(I410:T410)</f>
        <v>1</v>
      </c>
      <c r="W410" s="294"/>
    </row>
    <row r="411" spans="1:23" ht="18.75" customHeight="1">
      <c r="A411" s="300"/>
      <c r="B411" s="298">
        <v>3</v>
      </c>
      <c r="C411" s="286" t="s">
        <v>1094</v>
      </c>
      <c r="D411" s="287"/>
      <c r="E411" s="290" t="s">
        <v>1157</v>
      </c>
      <c r="F411" s="291" t="s">
        <v>300</v>
      </c>
      <c r="G411" s="292"/>
      <c r="H411" s="293"/>
      <c r="I411" s="95"/>
      <c r="J411" s="95"/>
      <c r="K411" s="95">
        <v>1</v>
      </c>
      <c r="L411" s="95"/>
      <c r="M411" s="95"/>
      <c r="N411" s="95"/>
      <c r="O411" s="95"/>
      <c r="P411" s="95"/>
      <c r="Q411" s="95"/>
      <c r="R411" s="95"/>
      <c r="S411" s="95"/>
      <c r="T411" s="95">
        <v>2</v>
      </c>
      <c r="U411" s="96"/>
      <c r="V411" s="116">
        <f t="shared" si="6"/>
        <v>3</v>
      </c>
      <c r="W411" s="294">
        <f>IF(V411=0,"-",V412/V411)</f>
        <v>0.33333333333333331</v>
      </c>
    </row>
    <row r="412" spans="1:23" ht="18.75" customHeight="1">
      <c r="A412" s="300"/>
      <c r="B412" s="298"/>
      <c r="C412" s="288"/>
      <c r="D412" s="289"/>
      <c r="E412" s="290"/>
      <c r="F412" s="295" t="s">
        <v>298</v>
      </c>
      <c r="G412" s="296"/>
      <c r="H412" s="297"/>
      <c r="I412" s="19"/>
      <c r="J412" s="19"/>
      <c r="K412" s="19">
        <v>1</v>
      </c>
      <c r="L412" s="19"/>
      <c r="M412" s="19"/>
      <c r="N412" s="19"/>
      <c r="O412" s="19"/>
      <c r="P412" s="19"/>
      <c r="Q412" s="19"/>
      <c r="R412" s="19"/>
      <c r="S412" s="19"/>
      <c r="T412" s="19"/>
      <c r="U412" s="20"/>
      <c r="V412" s="116">
        <f t="shared" si="6"/>
        <v>1</v>
      </c>
      <c r="W412" s="294"/>
    </row>
    <row r="413" spans="1:23" ht="18.75" customHeight="1">
      <c r="A413" s="300"/>
      <c r="B413" s="298">
        <v>4</v>
      </c>
      <c r="C413" s="286" t="s">
        <v>1095</v>
      </c>
      <c r="D413" s="287"/>
      <c r="E413" s="290" t="s">
        <v>1158</v>
      </c>
      <c r="F413" s="291" t="s">
        <v>300</v>
      </c>
      <c r="G413" s="292"/>
      <c r="H413" s="293"/>
      <c r="I413" s="95"/>
      <c r="J413" s="95"/>
      <c r="K413" s="95"/>
      <c r="L413" s="95"/>
      <c r="M413" s="95"/>
      <c r="N413" s="95"/>
      <c r="O413" s="95"/>
      <c r="P413" s="95"/>
      <c r="Q413" s="95"/>
      <c r="R413" s="95"/>
      <c r="S413" s="95"/>
      <c r="T413" s="95">
        <v>1</v>
      </c>
      <c r="U413" s="96"/>
      <c r="V413" s="116">
        <f t="shared" si="6"/>
        <v>1</v>
      </c>
      <c r="W413" s="294">
        <f>IF(V413=0,"-",V414/V413)</f>
        <v>0</v>
      </c>
    </row>
    <row r="414" spans="1:23" ht="18.75" customHeight="1">
      <c r="A414" s="300"/>
      <c r="B414" s="298"/>
      <c r="C414" s="288"/>
      <c r="D414" s="289"/>
      <c r="E414" s="290"/>
      <c r="F414" s="295" t="s">
        <v>298</v>
      </c>
      <c r="G414" s="296"/>
      <c r="H414" s="297"/>
      <c r="I414" s="19"/>
      <c r="J414" s="19"/>
      <c r="K414" s="19"/>
      <c r="L414" s="19"/>
      <c r="M414" s="19"/>
      <c r="N414" s="19"/>
      <c r="O414" s="19"/>
      <c r="P414" s="19"/>
      <c r="Q414" s="19"/>
      <c r="R414" s="19"/>
      <c r="S414" s="19"/>
      <c r="T414" s="19"/>
      <c r="U414" s="20"/>
      <c r="V414" s="116">
        <f t="shared" si="6"/>
        <v>0</v>
      </c>
      <c r="W414" s="294"/>
    </row>
    <row r="415" spans="1:23" ht="18.75" customHeight="1">
      <c r="A415" s="300"/>
      <c r="B415" s="298">
        <v>5</v>
      </c>
      <c r="C415" s="286" t="s">
        <v>1207</v>
      </c>
      <c r="D415" s="287"/>
      <c r="E415" s="290" t="s">
        <v>1155</v>
      </c>
      <c r="F415" s="291" t="s">
        <v>300</v>
      </c>
      <c r="G415" s="292"/>
      <c r="H415" s="293"/>
      <c r="I415" s="95"/>
      <c r="J415" s="95"/>
      <c r="K415" s="95">
        <v>1</v>
      </c>
      <c r="L415" s="95"/>
      <c r="M415" s="95"/>
      <c r="N415" s="95"/>
      <c r="O415" s="95"/>
      <c r="P415" s="95"/>
      <c r="Q415" s="95">
        <v>1</v>
      </c>
      <c r="R415" s="95"/>
      <c r="S415" s="95"/>
      <c r="T415" s="95">
        <v>1</v>
      </c>
      <c r="U415" s="96"/>
      <c r="V415" s="116">
        <f t="shared" si="6"/>
        <v>3</v>
      </c>
      <c r="W415" s="294">
        <f>IF(V415=0,"-",V416/V415)</f>
        <v>0.33333333333333331</v>
      </c>
    </row>
    <row r="416" spans="1:23" ht="18.75" customHeight="1">
      <c r="A416" s="300"/>
      <c r="B416" s="298"/>
      <c r="C416" s="288"/>
      <c r="D416" s="289"/>
      <c r="E416" s="290"/>
      <c r="F416" s="295" t="s">
        <v>298</v>
      </c>
      <c r="G416" s="296"/>
      <c r="H416" s="297"/>
      <c r="I416" s="19"/>
      <c r="J416" s="19"/>
      <c r="K416" s="19">
        <v>1</v>
      </c>
      <c r="L416" s="19"/>
      <c r="M416" s="19"/>
      <c r="N416" s="19"/>
      <c r="O416" s="19"/>
      <c r="P416" s="19"/>
      <c r="Q416" s="19">
        <v>0</v>
      </c>
      <c r="R416" s="19"/>
      <c r="S416" s="19"/>
      <c r="T416" s="19"/>
      <c r="U416" s="20"/>
      <c r="V416" s="116">
        <f t="shared" si="6"/>
        <v>1</v>
      </c>
      <c r="W416" s="294"/>
    </row>
    <row r="417" spans="1:23" ht="18.75" customHeight="1">
      <c r="A417" s="300"/>
      <c r="B417" s="298">
        <v>6</v>
      </c>
      <c r="C417" s="286" t="s">
        <v>1096</v>
      </c>
      <c r="D417" s="287"/>
      <c r="E417" s="290" t="s">
        <v>1155</v>
      </c>
      <c r="F417" s="291" t="s">
        <v>300</v>
      </c>
      <c r="G417" s="292"/>
      <c r="H417" s="293"/>
      <c r="I417" s="95"/>
      <c r="J417" s="95"/>
      <c r="K417" s="95">
        <v>1</v>
      </c>
      <c r="L417" s="95"/>
      <c r="M417" s="95"/>
      <c r="N417" s="95"/>
      <c r="O417" s="95"/>
      <c r="P417" s="95"/>
      <c r="Q417" s="95"/>
      <c r="R417" s="95"/>
      <c r="S417" s="95"/>
      <c r="T417" s="95">
        <v>1</v>
      </c>
      <c r="U417" s="96"/>
      <c r="V417" s="116">
        <f t="shared" si="6"/>
        <v>2</v>
      </c>
      <c r="W417" s="294">
        <f>IF(V417=0,"-",V418/V417)</f>
        <v>0.5</v>
      </c>
    </row>
    <row r="418" spans="1:23" ht="18.75" customHeight="1">
      <c r="A418" s="300"/>
      <c r="B418" s="298"/>
      <c r="C418" s="288"/>
      <c r="D418" s="289"/>
      <c r="E418" s="290"/>
      <c r="F418" s="295" t="s">
        <v>298</v>
      </c>
      <c r="G418" s="296"/>
      <c r="H418" s="297"/>
      <c r="I418" s="19"/>
      <c r="J418" s="19"/>
      <c r="K418" s="19">
        <v>1</v>
      </c>
      <c r="L418" s="19"/>
      <c r="M418" s="19"/>
      <c r="N418" s="19"/>
      <c r="O418" s="19"/>
      <c r="P418" s="19"/>
      <c r="Q418" s="19"/>
      <c r="R418" s="19"/>
      <c r="S418" s="19"/>
      <c r="T418" s="19"/>
      <c r="U418" s="20"/>
      <c r="V418" s="116">
        <f t="shared" si="6"/>
        <v>1</v>
      </c>
      <c r="W418" s="294"/>
    </row>
    <row r="419" spans="1:23" ht="18.75" customHeight="1">
      <c r="A419" s="300"/>
      <c r="B419" s="298">
        <v>7</v>
      </c>
      <c r="C419" s="286" t="s">
        <v>1208</v>
      </c>
      <c r="D419" s="287"/>
      <c r="E419" s="290" t="s">
        <v>1155</v>
      </c>
      <c r="F419" s="291" t="s">
        <v>300</v>
      </c>
      <c r="G419" s="292"/>
      <c r="H419" s="293"/>
      <c r="I419" s="95"/>
      <c r="J419" s="95"/>
      <c r="K419" s="95">
        <v>1</v>
      </c>
      <c r="L419" s="95"/>
      <c r="M419" s="95"/>
      <c r="N419" s="95"/>
      <c r="O419" s="95"/>
      <c r="P419" s="95"/>
      <c r="Q419" s="95">
        <v>1</v>
      </c>
      <c r="R419" s="95"/>
      <c r="S419" s="95"/>
      <c r="T419" s="95">
        <v>1</v>
      </c>
      <c r="U419" s="96"/>
      <c r="V419" s="116">
        <f>SUM(I419:T419)</f>
        <v>3</v>
      </c>
      <c r="W419" s="294">
        <f>IF(V419=0,"-",V420/V419)</f>
        <v>0.66666666666666663</v>
      </c>
    </row>
    <row r="420" spans="1:23" ht="18.75" customHeight="1">
      <c r="A420" s="300"/>
      <c r="B420" s="298"/>
      <c r="C420" s="288"/>
      <c r="D420" s="289"/>
      <c r="E420" s="290"/>
      <c r="F420" s="295" t="s">
        <v>298</v>
      </c>
      <c r="G420" s="296"/>
      <c r="H420" s="297"/>
      <c r="I420" s="19"/>
      <c r="J420" s="19"/>
      <c r="K420" s="19">
        <v>1</v>
      </c>
      <c r="L420" s="19"/>
      <c r="M420" s="19"/>
      <c r="N420" s="19"/>
      <c r="O420" s="19"/>
      <c r="P420" s="19"/>
      <c r="Q420" s="19">
        <v>1</v>
      </c>
      <c r="R420" s="19"/>
      <c r="S420" s="19"/>
      <c r="T420" s="19"/>
      <c r="U420" s="20"/>
      <c r="V420" s="116">
        <f t="shared" ref="V420:V428" si="7">SUM(I420:T420)</f>
        <v>2</v>
      </c>
      <c r="W420" s="294"/>
    </row>
    <row r="421" spans="1:23" ht="18.75" customHeight="1">
      <c r="A421" s="300"/>
      <c r="B421" s="298">
        <v>8</v>
      </c>
      <c r="C421" s="286" t="s">
        <v>1097</v>
      </c>
      <c r="D421" s="287"/>
      <c r="E421" s="290" t="s">
        <v>1155</v>
      </c>
      <c r="F421" s="291" t="s">
        <v>300</v>
      </c>
      <c r="G421" s="292"/>
      <c r="H421" s="293"/>
      <c r="I421" s="95"/>
      <c r="J421" s="95"/>
      <c r="K421" s="95">
        <v>1</v>
      </c>
      <c r="L421" s="95"/>
      <c r="M421" s="95"/>
      <c r="N421" s="95"/>
      <c r="O421" s="95"/>
      <c r="P421" s="95"/>
      <c r="Q421" s="95"/>
      <c r="R421" s="95"/>
      <c r="S421" s="95"/>
      <c r="T421" s="95">
        <v>1</v>
      </c>
      <c r="U421" s="96"/>
      <c r="V421" s="116">
        <f t="shared" si="7"/>
        <v>2</v>
      </c>
      <c r="W421" s="294">
        <f>IF(V421=0,"-",V422/V421)</f>
        <v>0.5</v>
      </c>
    </row>
    <row r="422" spans="1:23" ht="18.75" customHeight="1">
      <c r="A422" s="300"/>
      <c r="B422" s="298"/>
      <c r="C422" s="288"/>
      <c r="D422" s="289"/>
      <c r="E422" s="290"/>
      <c r="F422" s="295" t="s">
        <v>298</v>
      </c>
      <c r="G422" s="296"/>
      <c r="H422" s="297"/>
      <c r="I422" s="19"/>
      <c r="J422" s="19"/>
      <c r="K422" s="19">
        <v>1</v>
      </c>
      <c r="L422" s="19"/>
      <c r="M422" s="19"/>
      <c r="N422" s="19"/>
      <c r="O422" s="19"/>
      <c r="P422" s="19"/>
      <c r="Q422" s="19"/>
      <c r="R422" s="19"/>
      <c r="S422" s="19"/>
      <c r="T422" s="19"/>
      <c r="U422" s="20"/>
      <c r="V422" s="116">
        <f t="shared" si="7"/>
        <v>1</v>
      </c>
      <c r="W422" s="294"/>
    </row>
    <row r="423" spans="1:23" ht="18.75" customHeight="1">
      <c r="A423" s="339" t="s">
        <v>305</v>
      </c>
      <c r="B423" s="298">
        <v>1</v>
      </c>
      <c r="C423" s="286" t="s">
        <v>1209</v>
      </c>
      <c r="D423" s="287"/>
      <c r="E423" s="290" t="s">
        <v>1159</v>
      </c>
      <c r="F423" s="291" t="s">
        <v>300</v>
      </c>
      <c r="G423" s="292"/>
      <c r="H423" s="293"/>
      <c r="I423" s="95"/>
      <c r="J423" s="95"/>
      <c r="K423" s="95">
        <v>5</v>
      </c>
      <c r="L423" s="95"/>
      <c r="M423" s="95"/>
      <c r="N423" s="95"/>
      <c r="O423" s="95"/>
      <c r="P423" s="95"/>
      <c r="Q423" s="95">
        <v>11</v>
      </c>
      <c r="R423" s="95"/>
      <c r="S423" s="95"/>
      <c r="T423" s="95">
        <v>11</v>
      </c>
      <c r="U423" s="96"/>
      <c r="V423" s="116">
        <f t="shared" si="7"/>
        <v>27</v>
      </c>
      <c r="W423" s="294">
        <f>IF(V423=0,"-",V424/V423)</f>
        <v>0.18518518518518517</v>
      </c>
    </row>
    <row r="424" spans="1:23" ht="18.75" customHeight="1">
      <c r="A424" s="339"/>
      <c r="B424" s="298"/>
      <c r="C424" s="288"/>
      <c r="D424" s="289"/>
      <c r="E424" s="290"/>
      <c r="F424" s="295" t="s">
        <v>298</v>
      </c>
      <c r="G424" s="296"/>
      <c r="H424" s="297"/>
      <c r="I424" s="19"/>
      <c r="J424" s="19"/>
      <c r="K424" s="19">
        <v>5</v>
      </c>
      <c r="L424" s="19"/>
      <c r="M424" s="19"/>
      <c r="N424" s="19"/>
      <c r="O424" s="19"/>
      <c r="P424" s="19"/>
      <c r="Q424" s="19">
        <v>0</v>
      </c>
      <c r="R424" s="19"/>
      <c r="S424" s="19"/>
      <c r="T424" s="19"/>
      <c r="U424" s="20"/>
      <c r="V424" s="116">
        <f t="shared" si="7"/>
        <v>5</v>
      </c>
      <c r="W424" s="294"/>
    </row>
    <row r="425" spans="1:23" ht="18.75" customHeight="1">
      <c r="A425" s="340" t="s">
        <v>306</v>
      </c>
      <c r="B425" s="298">
        <v>1</v>
      </c>
      <c r="C425" s="286" t="s">
        <v>1160</v>
      </c>
      <c r="D425" s="287"/>
      <c r="E425" s="290" t="s">
        <v>1162</v>
      </c>
      <c r="F425" s="291" t="s">
        <v>300</v>
      </c>
      <c r="G425" s="292"/>
      <c r="H425" s="293"/>
      <c r="I425" s="95"/>
      <c r="J425" s="95"/>
      <c r="K425" s="95">
        <v>1</v>
      </c>
      <c r="L425" s="95"/>
      <c r="M425" s="95"/>
      <c r="N425" s="95">
        <v>1</v>
      </c>
      <c r="O425" s="95"/>
      <c r="P425" s="95"/>
      <c r="Q425" s="95">
        <v>1</v>
      </c>
      <c r="R425" s="95"/>
      <c r="S425" s="95"/>
      <c r="T425" s="95">
        <v>1</v>
      </c>
      <c r="U425" s="96"/>
      <c r="V425" s="116">
        <f t="shared" si="7"/>
        <v>4</v>
      </c>
      <c r="W425" s="294">
        <f>IF(V425=0,"-",V426/V425)</f>
        <v>0.75</v>
      </c>
    </row>
    <row r="426" spans="1:23" ht="18.75" customHeight="1">
      <c r="A426" s="341"/>
      <c r="B426" s="298"/>
      <c r="C426" s="288"/>
      <c r="D426" s="289"/>
      <c r="E426" s="290"/>
      <c r="F426" s="295" t="s">
        <v>298</v>
      </c>
      <c r="G426" s="296"/>
      <c r="H426" s="297"/>
      <c r="I426" s="19"/>
      <c r="J426" s="19"/>
      <c r="K426" s="19">
        <v>1</v>
      </c>
      <c r="L426" s="19"/>
      <c r="M426" s="19"/>
      <c r="N426" s="19">
        <v>1</v>
      </c>
      <c r="O426" s="19"/>
      <c r="P426" s="19"/>
      <c r="Q426" s="19">
        <v>1</v>
      </c>
      <c r="R426" s="19"/>
      <c r="S426" s="19"/>
      <c r="T426" s="19"/>
      <c r="U426" s="20"/>
      <c r="V426" s="116">
        <f t="shared" si="7"/>
        <v>3</v>
      </c>
      <c r="W426" s="294"/>
    </row>
    <row r="427" spans="1:23" ht="18.75" customHeight="1">
      <c r="A427" s="341"/>
      <c r="B427" s="298">
        <v>2</v>
      </c>
      <c r="C427" s="286" t="s">
        <v>1161</v>
      </c>
      <c r="D427" s="287"/>
      <c r="E427" s="290" t="s">
        <v>1162</v>
      </c>
      <c r="F427" s="291" t="s">
        <v>300</v>
      </c>
      <c r="G427" s="292"/>
      <c r="H427" s="293"/>
      <c r="I427" s="95"/>
      <c r="J427" s="95"/>
      <c r="K427" s="95">
        <v>1</v>
      </c>
      <c r="L427" s="95"/>
      <c r="M427" s="95"/>
      <c r="N427" s="95">
        <v>1</v>
      </c>
      <c r="O427" s="95"/>
      <c r="P427" s="95"/>
      <c r="Q427" s="95">
        <v>1</v>
      </c>
      <c r="R427" s="95"/>
      <c r="S427" s="95"/>
      <c r="T427" s="95">
        <v>1</v>
      </c>
      <c r="U427" s="96"/>
      <c r="V427" s="116">
        <f t="shared" si="7"/>
        <v>4</v>
      </c>
      <c r="W427" s="294">
        <f>IF(V427=0,"-",V428/V427)</f>
        <v>0.75</v>
      </c>
    </row>
    <row r="428" spans="1:23" ht="18.75" customHeight="1">
      <c r="A428" s="342"/>
      <c r="B428" s="298"/>
      <c r="C428" s="288"/>
      <c r="D428" s="289"/>
      <c r="E428" s="290"/>
      <c r="F428" s="295" t="s">
        <v>298</v>
      </c>
      <c r="G428" s="296"/>
      <c r="H428" s="297"/>
      <c r="I428" s="19"/>
      <c r="J428" s="19"/>
      <c r="K428" s="19">
        <v>1</v>
      </c>
      <c r="L428" s="19"/>
      <c r="M428" s="19"/>
      <c r="N428" s="19">
        <v>1</v>
      </c>
      <c r="O428" s="19"/>
      <c r="P428" s="19"/>
      <c r="Q428" s="19">
        <v>1</v>
      </c>
      <c r="R428" s="19"/>
      <c r="S428" s="19"/>
      <c r="T428" s="19"/>
      <c r="U428" s="20"/>
      <c r="V428" s="116">
        <f t="shared" si="7"/>
        <v>3</v>
      </c>
      <c r="W428" s="294"/>
    </row>
    <row r="429" spans="1:23" ht="18.75" customHeight="1">
      <c r="A429" s="343" t="s">
        <v>1163</v>
      </c>
      <c r="B429" s="284">
        <v>1</v>
      </c>
      <c r="C429" s="286" t="s">
        <v>1164</v>
      </c>
      <c r="D429" s="287"/>
      <c r="E429" s="290" t="s">
        <v>1165</v>
      </c>
      <c r="F429" s="291" t="s">
        <v>300</v>
      </c>
      <c r="G429" s="292"/>
      <c r="H429" s="293"/>
      <c r="I429" s="95"/>
      <c r="J429" s="95"/>
      <c r="K429" s="95">
        <v>1</v>
      </c>
      <c r="L429" s="95"/>
      <c r="M429" s="95"/>
      <c r="N429" s="95">
        <v>1</v>
      </c>
      <c r="O429" s="95"/>
      <c r="P429" s="95"/>
      <c r="Q429" s="95">
        <v>1</v>
      </c>
      <c r="R429" s="95"/>
      <c r="S429" s="95"/>
      <c r="T429" s="95">
        <v>1</v>
      </c>
      <c r="U429" s="96"/>
      <c r="V429" s="116">
        <f>SUM(I429:T429)</f>
        <v>4</v>
      </c>
      <c r="W429" s="294">
        <f>IF(V429=0,"-",V430/V429)</f>
        <v>0.75</v>
      </c>
    </row>
    <row r="430" spans="1:23" ht="18.75" customHeight="1">
      <c r="A430" s="343"/>
      <c r="B430" s="285"/>
      <c r="C430" s="288"/>
      <c r="D430" s="289"/>
      <c r="E430" s="290"/>
      <c r="F430" s="295" t="s">
        <v>298</v>
      </c>
      <c r="G430" s="296"/>
      <c r="H430" s="297"/>
      <c r="I430" s="19"/>
      <c r="J430" s="19"/>
      <c r="K430" s="19">
        <v>1</v>
      </c>
      <c r="L430" s="19"/>
      <c r="M430" s="19"/>
      <c r="N430" s="19">
        <v>1</v>
      </c>
      <c r="O430" s="19"/>
      <c r="P430" s="19"/>
      <c r="Q430" s="19">
        <v>1</v>
      </c>
      <c r="R430" s="19"/>
      <c r="S430" s="19"/>
      <c r="T430" s="19"/>
      <c r="U430" s="20"/>
      <c r="V430" s="116">
        <f t="shared" ref="V430:V456" si="8">SUM(I430:T430)</f>
        <v>3</v>
      </c>
      <c r="W430" s="294"/>
    </row>
    <row r="431" spans="1:23" ht="18.75" customHeight="1">
      <c r="A431" s="300" t="s">
        <v>1166</v>
      </c>
      <c r="B431" s="284">
        <v>1</v>
      </c>
      <c r="C431" s="286" t="s">
        <v>1167</v>
      </c>
      <c r="D431" s="287"/>
      <c r="E431" s="290" t="s">
        <v>1165</v>
      </c>
      <c r="F431" s="291" t="s">
        <v>300</v>
      </c>
      <c r="G431" s="292"/>
      <c r="H431" s="293"/>
      <c r="I431" s="95"/>
      <c r="J431" s="95"/>
      <c r="K431" s="95">
        <v>3</v>
      </c>
      <c r="L431" s="95"/>
      <c r="M431" s="95"/>
      <c r="N431" s="95">
        <v>3</v>
      </c>
      <c r="O431" s="95"/>
      <c r="P431" s="95"/>
      <c r="Q431" s="95">
        <v>3</v>
      </c>
      <c r="R431" s="95"/>
      <c r="S431" s="95"/>
      <c r="T431" s="95">
        <v>3</v>
      </c>
      <c r="U431" s="96"/>
      <c r="V431" s="116">
        <f t="shared" si="8"/>
        <v>12</v>
      </c>
      <c r="W431" s="294">
        <f>IF(V431=0,"-",V432/V431)</f>
        <v>0.75</v>
      </c>
    </row>
    <row r="432" spans="1:23" ht="18.75" customHeight="1">
      <c r="A432" s="300"/>
      <c r="B432" s="285"/>
      <c r="C432" s="288"/>
      <c r="D432" s="289"/>
      <c r="E432" s="290"/>
      <c r="F432" s="295" t="s">
        <v>298</v>
      </c>
      <c r="G432" s="296"/>
      <c r="H432" s="297"/>
      <c r="I432" s="19"/>
      <c r="J432" s="19"/>
      <c r="K432" s="19">
        <v>3</v>
      </c>
      <c r="L432" s="19"/>
      <c r="M432" s="19"/>
      <c r="N432" s="19">
        <v>3</v>
      </c>
      <c r="O432" s="19"/>
      <c r="P432" s="19"/>
      <c r="Q432" s="19">
        <v>3</v>
      </c>
      <c r="R432" s="19"/>
      <c r="S432" s="19"/>
      <c r="T432" s="19"/>
      <c r="U432" s="20"/>
      <c r="V432" s="116">
        <f t="shared" si="8"/>
        <v>9</v>
      </c>
      <c r="W432" s="294"/>
    </row>
    <row r="433" spans="1:23" ht="18.75" customHeight="1">
      <c r="A433" s="300"/>
      <c r="B433" s="284">
        <v>2</v>
      </c>
      <c r="C433" s="286" t="s">
        <v>1168</v>
      </c>
      <c r="D433" s="287"/>
      <c r="E433" s="290" t="s">
        <v>1172</v>
      </c>
      <c r="F433" s="291" t="s">
        <v>300</v>
      </c>
      <c r="G433" s="292"/>
      <c r="H433" s="293"/>
      <c r="I433" s="95"/>
      <c r="J433" s="95"/>
      <c r="K433" s="95"/>
      <c r="L433" s="95"/>
      <c r="M433" s="95"/>
      <c r="N433" s="95"/>
      <c r="O433" s="95"/>
      <c r="P433" s="95"/>
      <c r="Q433" s="95">
        <v>1</v>
      </c>
      <c r="R433" s="95"/>
      <c r="S433" s="95"/>
      <c r="T433" s="95">
        <v>1</v>
      </c>
      <c r="U433" s="96"/>
      <c r="V433" s="116">
        <f t="shared" si="8"/>
        <v>2</v>
      </c>
      <c r="W433" s="294">
        <f>IF(V433=0,"-",V434/V433)</f>
        <v>0</v>
      </c>
    </row>
    <row r="434" spans="1:23" ht="18.75" customHeight="1">
      <c r="A434" s="300"/>
      <c r="B434" s="285"/>
      <c r="C434" s="288"/>
      <c r="D434" s="289"/>
      <c r="E434" s="290"/>
      <c r="F434" s="295" t="s">
        <v>298</v>
      </c>
      <c r="G434" s="296"/>
      <c r="H434" s="297"/>
      <c r="I434" s="19"/>
      <c r="J434" s="19"/>
      <c r="K434" s="19"/>
      <c r="L434" s="19"/>
      <c r="M434" s="19"/>
      <c r="N434" s="19"/>
      <c r="O434" s="19"/>
      <c r="P434" s="19"/>
      <c r="Q434" s="19">
        <v>0</v>
      </c>
      <c r="R434" s="19"/>
      <c r="S434" s="19"/>
      <c r="T434" s="19"/>
      <c r="U434" s="20"/>
      <c r="V434" s="116">
        <f t="shared" si="8"/>
        <v>0</v>
      </c>
      <c r="W434" s="294"/>
    </row>
    <row r="435" spans="1:23" ht="18.75" customHeight="1">
      <c r="A435" s="300"/>
      <c r="B435" s="284">
        <v>3</v>
      </c>
      <c r="C435" s="286" t="s">
        <v>1169</v>
      </c>
      <c r="D435" s="287"/>
      <c r="E435" s="290" t="s">
        <v>1173</v>
      </c>
      <c r="F435" s="291" t="s">
        <v>300</v>
      </c>
      <c r="G435" s="292"/>
      <c r="H435" s="293"/>
      <c r="I435" s="95"/>
      <c r="J435" s="95"/>
      <c r="K435" s="95">
        <v>90</v>
      </c>
      <c r="L435" s="95"/>
      <c r="M435" s="95"/>
      <c r="N435" s="95">
        <v>90</v>
      </c>
      <c r="O435" s="95"/>
      <c r="P435" s="95"/>
      <c r="Q435" s="95">
        <v>90</v>
      </c>
      <c r="R435" s="95"/>
      <c r="S435" s="95"/>
      <c r="T435" s="95">
        <v>90</v>
      </c>
      <c r="U435" s="96"/>
      <c r="V435" s="116">
        <f t="shared" si="8"/>
        <v>360</v>
      </c>
      <c r="W435" s="294">
        <f>IF(V435=0,"-",V436/V435)</f>
        <v>0.59722222222222221</v>
      </c>
    </row>
    <row r="436" spans="1:23" ht="18.75" customHeight="1">
      <c r="A436" s="300"/>
      <c r="B436" s="285"/>
      <c r="C436" s="288"/>
      <c r="D436" s="289"/>
      <c r="E436" s="290"/>
      <c r="F436" s="295" t="s">
        <v>298</v>
      </c>
      <c r="G436" s="296"/>
      <c r="H436" s="297"/>
      <c r="I436" s="19"/>
      <c r="J436" s="19"/>
      <c r="K436" s="19">
        <v>58</v>
      </c>
      <c r="L436" s="19"/>
      <c r="M436" s="19"/>
      <c r="N436" s="19">
        <v>78</v>
      </c>
      <c r="O436" s="19"/>
      <c r="P436" s="19"/>
      <c r="Q436" s="19">
        <v>79</v>
      </c>
      <c r="R436" s="19"/>
      <c r="S436" s="19"/>
      <c r="T436" s="19"/>
      <c r="U436" s="20"/>
      <c r="V436" s="116">
        <f t="shared" si="8"/>
        <v>215</v>
      </c>
      <c r="W436" s="294"/>
    </row>
    <row r="437" spans="1:23" ht="18.75" customHeight="1">
      <c r="A437" s="300"/>
      <c r="B437" s="298">
        <v>4</v>
      </c>
      <c r="C437" s="344" t="s">
        <v>1170</v>
      </c>
      <c r="D437" s="344"/>
      <c r="E437" s="290" t="s">
        <v>1173</v>
      </c>
      <c r="F437" s="291" t="s">
        <v>300</v>
      </c>
      <c r="G437" s="292"/>
      <c r="H437" s="293"/>
      <c r="I437" s="95"/>
      <c r="J437" s="95"/>
      <c r="K437" s="95">
        <v>90</v>
      </c>
      <c r="L437" s="95"/>
      <c r="M437" s="95"/>
      <c r="N437" s="95">
        <v>90</v>
      </c>
      <c r="O437" s="95"/>
      <c r="P437" s="95"/>
      <c r="Q437" s="95">
        <v>90</v>
      </c>
      <c r="R437" s="95"/>
      <c r="S437" s="95"/>
      <c r="T437" s="95">
        <v>90</v>
      </c>
      <c r="U437" s="96"/>
      <c r="V437" s="116">
        <f t="shared" ref="V437:V444" si="9">SUM(I437:T437)</f>
        <v>360</v>
      </c>
      <c r="W437" s="294">
        <f>IF(V437=0,"-",V438/V437)</f>
        <v>1.2555555555555555</v>
      </c>
    </row>
    <row r="438" spans="1:23" ht="18.75" customHeight="1">
      <c r="A438" s="300"/>
      <c r="B438" s="298"/>
      <c r="C438" s="344"/>
      <c r="D438" s="344"/>
      <c r="E438" s="290"/>
      <c r="F438" s="295" t="s">
        <v>298</v>
      </c>
      <c r="G438" s="296"/>
      <c r="H438" s="297"/>
      <c r="I438" s="19"/>
      <c r="J438" s="19"/>
      <c r="K438" s="19">
        <v>58</v>
      </c>
      <c r="L438" s="19"/>
      <c r="M438" s="19"/>
      <c r="N438" s="19">
        <v>78</v>
      </c>
      <c r="O438" s="19"/>
      <c r="P438" s="19"/>
      <c r="Q438" s="19">
        <v>316</v>
      </c>
      <c r="R438" s="19"/>
      <c r="S438" s="19"/>
      <c r="T438" s="19"/>
      <c r="U438" s="20"/>
      <c r="V438" s="116">
        <f t="shared" si="9"/>
        <v>452</v>
      </c>
      <c r="W438" s="294"/>
    </row>
    <row r="439" spans="1:23" ht="18.75" customHeight="1">
      <c r="A439" s="300"/>
      <c r="B439" s="298">
        <v>5</v>
      </c>
      <c r="C439" s="344" t="s">
        <v>1171</v>
      </c>
      <c r="D439" s="344"/>
      <c r="E439" s="290" t="s">
        <v>1174</v>
      </c>
      <c r="F439" s="291" t="s">
        <v>300</v>
      </c>
      <c r="G439" s="292"/>
      <c r="H439" s="293"/>
      <c r="I439" s="95"/>
      <c r="J439" s="95"/>
      <c r="K439" s="95">
        <v>3</v>
      </c>
      <c r="L439" s="95"/>
      <c r="M439" s="95"/>
      <c r="N439" s="95">
        <v>3</v>
      </c>
      <c r="O439" s="95"/>
      <c r="P439" s="95"/>
      <c r="Q439" s="95">
        <v>3</v>
      </c>
      <c r="R439" s="95"/>
      <c r="S439" s="95"/>
      <c r="T439" s="95">
        <v>3</v>
      </c>
      <c r="U439" s="96"/>
      <c r="V439" s="116">
        <f t="shared" si="9"/>
        <v>12</v>
      </c>
      <c r="W439" s="294">
        <f>IF(V439=0,"-",V440/V439)</f>
        <v>0.5</v>
      </c>
    </row>
    <row r="440" spans="1:23" ht="18.75" customHeight="1">
      <c r="A440" s="300"/>
      <c r="B440" s="298"/>
      <c r="C440" s="344"/>
      <c r="D440" s="344"/>
      <c r="E440" s="290"/>
      <c r="F440" s="295" t="s">
        <v>298</v>
      </c>
      <c r="G440" s="296"/>
      <c r="H440" s="297"/>
      <c r="I440" s="19"/>
      <c r="J440" s="19"/>
      <c r="K440" s="19">
        <v>3</v>
      </c>
      <c r="L440" s="19"/>
      <c r="M440" s="19"/>
      <c r="N440" s="19">
        <v>0</v>
      </c>
      <c r="O440" s="19"/>
      <c r="P440" s="19"/>
      <c r="Q440" s="19">
        <v>3</v>
      </c>
      <c r="R440" s="19"/>
      <c r="S440" s="19"/>
      <c r="T440" s="19"/>
      <c r="U440" s="20"/>
      <c r="V440" s="116">
        <f t="shared" si="9"/>
        <v>6</v>
      </c>
      <c r="W440" s="294"/>
    </row>
    <row r="441" spans="1:23" ht="18.75" customHeight="1">
      <c r="A441" s="339" t="s">
        <v>1175</v>
      </c>
      <c r="B441" s="298">
        <v>1</v>
      </c>
      <c r="C441" s="344" t="s">
        <v>1176</v>
      </c>
      <c r="D441" s="344"/>
      <c r="E441" s="345" t="s">
        <v>1180</v>
      </c>
      <c r="F441" s="291" t="s">
        <v>300</v>
      </c>
      <c r="G441" s="292"/>
      <c r="H441" s="293"/>
      <c r="I441" s="95"/>
      <c r="J441" s="95"/>
      <c r="K441" s="95">
        <v>1</v>
      </c>
      <c r="L441" s="95"/>
      <c r="M441" s="95"/>
      <c r="N441" s="95">
        <v>1</v>
      </c>
      <c r="O441" s="95"/>
      <c r="P441" s="95"/>
      <c r="Q441" s="95">
        <v>1</v>
      </c>
      <c r="R441" s="95"/>
      <c r="S441" s="95"/>
      <c r="T441" s="95">
        <v>1</v>
      </c>
      <c r="U441" s="96"/>
      <c r="V441" s="116">
        <f t="shared" si="9"/>
        <v>4</v>
      </c>
      <c r="W441" s="294">
        <f>IF(V441=0,"-",V442/V441)</f>
        <v>0</v>
      </c>
    </row>
    <row r="442" spans="1:23" ht="18.75" customHeight="1">
      <c r="A442" s="339"/>
      <c r="B442" s="298"/>
      <c r="C442" s="344"/>
      <c r="D442" s="344"/>
      <c r="E442" s="346"/>
      <c r="F442" s="295" t="s">
        <v>298</v>
      </c>
      <c r="G442" s="296"/>
      <c r="H442" s="297"/>
      <c r="I442" s="19"/>
      <c r="J442" s="19"/>
      <c r="K442" s="19">
        <v>0</v>
      </c>
      <c r="L442" s="19"/>
      <c r="M442" s="19"/>
      <c r="N442" s="19">
        <v>0</v>
      </c>
      <c r="O442" s="19"/>
      <c r="P442" s="19"/>
      <c r="Q442" s="19">
        <v>0</v>
      </c>
      <c r="R442" s="19"/>
      <c r="S442" s="19"/>
      <c r="T442" s="19"/>
      <c r="U442" s="20"/>
      <c r="V442" s="116">
        <f t="shared" si="9"/>
        <v>0</v>
      </c>
      <c r="W442" s="294"/>
    </row>
    <row r="443" spans="1:23" ht="18.75" customHeight="1">
      <c r="A443" s="339"/>
      <c r="B443" s="298">
        <v>2</v>
      </c>
      <c r="C443" s="344" t="s">
        <v>1177</v>
      </c>
      <c r="D443" s="344"/>
      <c r="E443" s="345" t="s">
        <v>1181</v>
      </c>
      <c r="F443" s="291" t="s">
        <v>300</v>
      </c>
      <c r="G443" s="292"/>
      <c r="H443" s="293"/>
      <c r="I443" s="95"/>
      <c r="J443" s="95"/>
      <c r="K443" s="95">
        <v>1</v>
      </c>
      <c r="L443" s="95"/>
      <c r="M443" s="95"/>
      <c r="N443" s="95"/>
      <c r="O443" s="95"/>
      <c r="P443" s="95"/>
      <c r="Q443" s="95"/>
      <c r="R443" s="95"/>
      <c r="S443" s="95"/>
      <c r="T443" s="95"/>
      <c r="U443" s="96"/>
      <c r="V443" s="116">
        <f t="shared" si="9"/>
        <v>1</v>
      </c>
      <c r="W443" s="294">
        <f>IF(V443=0,"-",V444/V443)</f>
        <v>1</v>
      </c>
    </row>
    <row r="444" spans="1:23" ht="18.75" customHeight="1">
      <c r="A444" s="339"/>
      <c r="B444" s="298"/>
      <c r="C444" s="344"/>
      <c r="D444" s="344"/>
      <c r="E444" s="346"/>
      <c r="F444" s="295" t="s">
        <v>298</v>
      </c>
      <c r="G444" s="296"/>
      <c r="H444" s="297"/>
      <c r="I444" s="19"/>
      <c r="J444" s="19"/>
      <c r="K444" s="19">
        <v>1</v>
      </c>
      <c r="L444" s="19"/>
      <c r="M444" s="19"/>
      <c r="N444" s="19"/>
      <c r="O444" s="19"/>
      <c r="P444" s="19"/>
      <c r="Q444" s="19"/>
      <c r="R444" s="19"/>
      <c r="S444" s="19"/>
      <c r="T444" s="19"/>
      <c r="U444" s="20"/>
      <c r="V444" s="116">
        <f t="shared" si="9"/>
        <v>1</v>
      </c>
      <c r="W444" s="294"/>
    </row>
    <row r="445" spans="1:23" ht="18.75" customHeight="1">
      <c r="A445" s="339"/>
      <c r="B445" s="298">
        <v>3</v>
      </c>
      <c r="C445" s="344" t="s">
        <v>1178</v>
      </c>
      <c r="D445" s="344"/>
      <c r="E445" s="345" t="s">
        <v>1162</v>
      </c>
      <c r="F445" s="291" t="s">
        <v>300</v>
      </c>
      <c r="G445" s="292"/>
      <c r="H445" s="293"/>
      <c r="I445" s="95"/>
      <c r="J445" s="95"/>
      <c r="K445" s="95">
        <v>3</v>
      </c>
      <c r="L445" s="95"/>
      <c r="M445" s="95"/>
      <c r="N445" s="95">
        <v>3</v>
      </c>
      <c r="O445" s="95"/>
      <c r="P445" s="95"/>
      <c r="Q445" s="95">
        <v>3</v>
      </c>
      <c r="R445" s="95"/>
      <c r="S445" s="95"/>
      <c r="T445" s="95">
        <v>3</v>
      </c>
      <c r="U445" s="96"/>
      <c r="V445" s="116">
        <f t="shared" ref="V445:V450" si="10">SUM(I445:T445)</f>
        <v>12</v>
      </c>
      <c r="W445" s="294">
        <f>IF(V445=0,"-",V446/V445)</f>
        <v>0.58333333333333337</v>
      </c>
    </row>
    <row r="446" spans="1:23" ht="18.75" customHeight="1">
      <c r="A446" s="339"/>
      <c r="B446" s="298"/>
      <c r="C446" s="344"/>
      <c r="D446" s="344"/>
      <c r="E446" s="346"/>
      <c r="F446" s="295" t="s">
        <v>298</v>
      </c>
      <c r="G446" s="296"/>
      <c r="H446" s="297"/>
      <c r="I446" s="19"/>
      <c r="J446" s="19"/>
      <c r="K446" s="19">
        <v>3</v>
      </c>
      <c r="L446" s="19"/>
      <c r="M446" s="19"/>
      <c r="N446" s="19">
        <v>2</v>
      </c>
      <c r="O446" s="19"/>
      <c r="P446" s="19"/>
      <c r="Q446" s="19">
        <v>2</v>
      </c>
      <c r="R446" s="19"/>
      <c r="S446" s="19"/>
      <c r="T446" s="19"/>
      <c r="U446" s="20"/>
      <c r="V446" s="116">
        <f t="shared" si="10"/>
        <v>7</v>
      </c>
      <c r="W446" s="294"/>
    </row>
    <row r="447" spans="1:23" ht="18.75" customHeight="1">
      <c r="A447" s="340" t="s">
        <v>1179</v>
      </c>
      <c r="B447" s="284">
        <v>1</v>
      </c>
      <c r="C447" s="344" t="s">
        <v>1182</v>
      </c>
      <c r="D447" s="344"/>
      <c r="E447" s="345" t="s">
        <v>1185</v>
      </c>
      <c r="F447" s="291" t="s">
        <v>300</v>
      </c>
      <c r="G447" s="292"/>
      <c r="H447" s="293"/>
      <c r="I447" s="95"/>
      <c r="J447" s="95"/>
      <c r="K447" s="95">
        <v>1</v>
      </c>
      <c r="L447" s="95"/>
      <c r="M447" s="95"/>
      <c r="N447" s="95">
        <v>1</v>
      </c>
      <c r="O447" s="95"/>
      <c r="P447" s="95"/>
      <c r="Q447" s="95">
        <v>1</v>
      </c>
      <c r="R447" s="95"/>
      <c r="S447" s="95"/>
      <c r="T447" s="95">
        <v>1</v>
      </c>
      <c r="U447" s="96"/>
      <c r="V447" s="116">
        <f t="shared" si="10"/>
        <v>4</v>
      </c>
      <c r="W447" s="294">
        <f>IF(V447=0,"-",V448/V447)</f>
        <v>0.75</v>
      </c>
    </row>
    <row r="448" spans="1:23" ht="18.75" customHeight="1">
      <c r="A448" s="341"/>
      <c r="B448" s="285"/>
      <c r="C448" s="344"/>
      <c r="D448" s="344"/>
      <c r="E448" s="346"/>
      <c r="F448" s="295" t="s">
        <v>298</v>
      </c>
      <c r="G448" s="296"/>
      <c r="H448" s="297"/>
      <c r="I448" s="19"/>
      <c r="J448" s="19"/>
      <c r="K448" s="19">
        <v>1</v>
      </c>
      <c r="L448" s="19"/>
      <c r="M448" s="19"/>
      <c r="N448" s="19">
        <v>1</v>
      </c>
      <c r="O448" s="19"/>
      <c r="P448" s="19"/>
      <c r="Q448" s="19">
        <v>1</v>
      </c>
      <c r="R448" s="19"/>
      <c r="S448" s="19"/>
      <c r="T448" s="19"/>
      <c r="U448" s="20"/>
      <c r="V448" s="116">
        <f t="shared" si="10"/>
        <v>3</v>
      </c>
      <c r="W448" s="294"/>
    </row>
    <row r="449" spans="1:23" ht="18.75" customHeight="1">
      <c r="A449" s="341"/>
      <c r="B449" s="298">
        <v>2</v>
      </c>
      <c r="C449" s="344" t="s">
        <v>1183</v>
      </c>
      <c r="D449" s="344"/>
      <c r="E449" s="345" t="s">
        <v>1186</v>
      </c>
      <c r="F449" s="291" t="s">
        <v>300</v>
      </c>
      <c r="G449" s="292"/>
      <c r="H449" s="293"/>
      <c r="I449" s="95"/>
      <c r="J449" s="95"/>
      <c r="K449" s="95"/>
      <c r="L449" s="95"/>
      <c r="M449" s="95"/>
      <c r="N449" s="95"/>
      <c r="O449" s="95"/>
      <c r="P449" s="95"/>
      <c r="Q449" s="95"/>
      <c r="R449" s="95"/>
      <c r="S449" s="95"/>
      <c r="T449" s="95">
        <v>1</v>
      </c>
      <c r="U449" s="96"/>
      <c r="V449" s="116">
        <f t="shared" si="10"/>
        <v>1</v>
      </c>
      <c r="W449" s="294">
        <f>IF(V449=0,"-",V450/V449)</f>
        <v>0</v>
      </c>
    </row>
    <row r="450" spans="1:23" ht="18.75" customHeight="1">
      <c r="A450" s="341"/>
      <c r="B450" s="298"/>
      <c r="C450" s="344"/>
      <c r="D450" s="344"/>
      <c r="E450" s="346"/>
      <c r="F450" s="295" t="s">
        <v>298</v>
      </c>
      <c r="G450" s="296"/>
      <c r="H450" s="297"/>
      <c r="I450" s="19"/>
      <c r="J450" s="19"/>
      <c r="K450" s="19"/>
      <c r="L450" s="19"/>
      <c r="M450" s="19"/>
      <c r="N450" s="19"/>
      <c r="O450" s="19"/>
      <c r="P450" s="19"/>
      <c r="Q450" s="19"/>
      <c r="R450" s="19"/>
      <c r="S450" s="19"/>
      <c r="T450" s="19"/>
      <c r="U450" s="20"/>
      <c r="V450" s="116">
        <f t="shared" si="10"/>
        <v>0</v>
      </c>
      <c r="W450" s="294"/>
    </row>
    <row r="451" spans="1:23" ht="18.75" customHeight="1">
      <c r="A451" s="341"/>
      <c r="B451" s="298">
        <v>3</v>
      </c>
      <c r="C451" s="344" t="s">
        <v>1184</v>
      </c>
      <c r="D451" s="344"/>
      <c r="E451" s="345" t="s">
        <v>1172</v>
      </c>
      <c r="F451" s="291" t="s">
        <v>300</v>
      </c>
      <c r="G451" s="292"/>
      <c r="H451" s="293"/>
      <c r="I451" s="95"/>
      <c r="J451" s="95"/>
      <c r="K451" s="95">
        <v>1</v>
      </c>
      <c r="L451" s="95"/>
      <c r="M451" s="95"/>
      <c r="N451" s="95">
        <v>1</v>
      </c>
      <c r="O451" s="95"/>
      <c r="P451" s="95"/>
      <c r="Q451" s="95">
        <v>1</v>
      </c>
      <c r="R451" s="95"/>
      <c r="S451" s="95"/>
      <c r="T451" s="95">
        <v>1</v>
      </c>
      <c r="U451" s="96"/>
      <c r="V451" s="116">
        <f t="shared" ref="V451:V454" si="11">SUM(I451:T451)</f>
        <v>4</v>
      </c>
      <c r="W451" s="294">
        <f>IF(V451=0,"-",V452/V451)</f>
        <v>0.75</v>
      </c>
    </row>
    <row r="452" spans="1:23" ht="17.25" customHeight="1">
      <c r="A452" s="341"/>
      <c r="B452" s="298"/>
      <c r="C452" s="344"/>
      <c r="D452" s="344"/>
      <c r="E452" s="346"/>
      <c r="F452" s="295" t="s">
        <v>298</v>
      </c>
      <c r="G452" s="296"/>
      <c r="H452" s="297"/>
      <c r="I452" s="19"/>
      <c r="J452" s="19"/>
      <c r="K452" s="19">
        <v>1</v>
      </c>
      <c r="L452" s="19"/>
      <c r="M452" s="19"/>
      <c r="N452" s="19">
        <v>1</v>
      </c>
      <c r="O452" s="19"/>
      <c r="P452" s="19"/>
      <c r="Q452" s="19">
        <v>1</v>
      </c>
      <c r="R452" s="19"/>
      <c r="S452" s="19"/>
      <c r="T452" s="19"/>
      <c r="U452" s="20"/>
      <c r="V452" s="116">
        <f t="shared" si="11"/>
        <v>3</v>
      </c>
      <c r="W452" s="294"/>
    </row>
    <row r="453" spans="1:23" ht="17.25" customHeight="1">
      <c r="A453" s="341"/>
      <c r="B453" s="284">
        <v>4</v>
      </c>
      <c r="C453" s="344" t="s">
        <v>1210</v>
      </c>
      <c r="D453" s="344"/>
      <c r="E453" s="290" t="s">
        <v>1187</v>
      </c>
      <c r="F453" s="291" t="s">
        <v>300</v>
      </c>
      <c r="G453" s="292"/>
      <c r="H453" s="293"/>
      <c r="I453" s="95"/>
      <c r="J453" s="95"/>
      <c r="K453" s="95"/>
      <c r="L453" s="95"/>
      <c r="M453" s="95"/>
      <c r="N453" s="95"/>
      <c r="O453" s="95"/>
      <c r="P453" s="95"/>
      <c r="Q453" s="95"/>
      <c r="R453" s="95"/>
      <c r="S453" s="95"/>
      <c r="T453" s="95">
        <v>1</v>
      </c>
      <c r="U453" s="96"/>
      <c r="V453" s="116">
        <f t="shared" si="11"/>
        <v>1</v>
      </c>
      <c r="W453" s="294">
        <f>IF(V453=0,"-",V454/V453)</f>
        <v>0</v>
      </c>
    </row>
    <row r="454" spans="1:23" ht="18.75" customHeight="1">
      <c r="A454" s="342"/>
      <c r="B454" s="285"/>
      <c r="C454" s="344"/>
      <c r="D454" s="344"/>
      <c r="E454" s="290"/>
      <c r="F454" s="295" t="s">
        <v>298</v>
      </c>
      <c r="G454" s="296"/>
      <c r="H454" s="297"/>
      <c r="I454" s="19"/>
      <c r="J454" s="19"/>
      <c r="K454" s="19"/>
      <c r="L454" s="19"/>
      <c r="M454" s="19"/>
      <c r="N454" s="19"/>
      <c r="O454" s="19"/>
      <c r="P454" s="19"/>
      <c r="Q454" s="19"/>
      <c r="R454" s="19"/>
      <c r="S454" s="19"/>
      <c r="T454" s="19"/>
      <c r="U454" s="20"/>
      <c r="V454" s="116">
        <f t="shared" si="11"/>
        <v>0</v>
      </c>
      <c r="W454" s="294"/>
    </row>
    <row r="455" spans="1:23" ht="18.75" customHeight="1">
      <c r="A455" s="340" t="s">
        <v>1199</v>
      </c>
      <c r="B455" s="284">
        <v>1</v>
      </c>
      <c r="C455" s="286" t="s">
        <v>1200</v>
      </c>
      <c r="D455" s="287"/>
      <c r="E455" s="290" t="s">
        <v>1091</v>
      </c>
      <c r="F455" s="291" t="s">
        <v>300</v>
      </c>
      <c r="G455" s="292"/>
      <c r="H455" s="293"/>
      <c r="I455" s="95"/>
      <c r="J455" s="95"/>
      <c r="K455" s="95"/>
      <c r="L455" s="95"/>
      <c r="M455" s="95"/>
      <c r="N455" s="95">
        <v>6</v>
      </c>
      <c r="O455" s="95"/>
      <c r="P455" s="95"/>
      <c r="Q455" s="95"/>
      <c r="R455" s="95"/>
      <c r="S455" s="95"/>
      <c r="T455" s="95">
        <v>6</v>
      </c>
      <c r="U455" s="96"/>
      <c r="V455" s="116">
        <f t="shared" ref="V455" si="12">SUM(I455:T455)</f>
        <v>12</v>
      </c>
      <c r="W455" s="294">
        <f>IF(V455=0,"-",V456/V455)</f>
        <v>0</v>
      </c>
    </row>
    <row r="456" spans="1:23" ht="30.75" customHeight="1">
      <c r="A456" s="342"/>
      <c r="B456" s="285"/>
      <c r="C456" s="288"/>
      <c r="D456" s="289"/>
      <c r="E456" s="290"/>
      <c r="F456" s="295" t="s">
        <v>298</v>
      </c>
      <c r="G456" s="296"/>
      <c r="H456" s="297"/>
      <c r="I456" s="19"/>
      <c r="J456" s="19"/>
      <c r="K456" s="19"/>
      <c r="L456" s="19"/>
      <c r="M456" s="19"/>
      <c r="N456" s="19"/>
      <c r="O456" s="19"/>
      <c r="P456" s="19"/>
      <c r="Q456" s="19"/>
      <c r="R456" s="19"/>
      <c r="S456" s="19"/>
      <c r="T456" s="19"/>
      <c r="U456" s="20"/>
      <c r="V456" s="116">
        <f t="shared" si="8"/>
        <v>0</v>
      </c>
      <c r="W456" s="294"/>
    </row>
    <row r="457" spans="1:23" ht="34.5" customHeight="1"/>
    <row r="458" spans="1:23" ht="12.75" customHeight="1"/>
    <row r="459" spans="1:23" ht="12.75" customHeight="1">
      <c r="A459" s="280" t="s">
        <v>1041</v>
      </c>
      <c r="B459" s="280"/>
      <c r="C459" s="280"/>
      <c r="D459" s="280"/>
      <c r="E459" s="2"/>
      <c r="F459" s="281" t="s">
        <v>1045</v>
      </c>
      <c r="G459" s="281"/>
      <c r="H459" s="281"/>
      <c r="I459" s="281"/>
      <c r="J459" s="281"/>
      <c r="K459" s="281"/>
      <c r="L459" s="281"/>
      <c r="M459" s="281"/>
      <c r="N459" s="281"/>
      <c r="O459" s="281"/>
      <c r="P459" s="2"/>
      <c r="Q459" s="281" t="s">
        <v>1047</v>
      </c>
      <c r="R459" s="281"/>
      <c r="S459" s="281"/>
      <c r="T459" s="281"/>
      <c r="U459" s="281"/>
      <c r="V459" s="281"/>
      <c r="W459" s="281"/>
    </row>
    <row r="460" spans="1:23" ht="12.75" customHeight="1">
      <c r="A460" s="279" t="s">
        <v>1017</v>
      </c>
      <c r="B460" s="279"/>
      <c r="C460" s="279"/>
      <c r="D460" s="279"/>
      <c r="E460" s="2"/>
      <c r="F460" s="279" t="s">
        <v>1018</v>
      </c>
      <c r="G460" s="279"/>
      <c r="H460" s="279"/>
      <c r="I460" s="279"/>
      <c r="J460" s="279"/>
      <c r="K460" s="279"/>
      <c r="L460" s="279"/>
      <c r="M460" s="279"/>
      <c r="N460" s="279"/>
      <c r="O460" s="279"/>
      <c r="P460" s="2"/>
      <c r="Q460" s="279" t="s">
        <v>1048</v>
      </c>
      <c r="R460" s="279"/>
      <c r="S460" s="279"/>
      <c r="T460" s="279"/>
      <c r="U460" s="279"/>
      <c r="V460" s="279"/>
      <c r="W460" s="279"/>
    </row>
    <row r="461" spans="1:23" ht="45.75" customHeight="1">
      <c r="A461" s="134"/>
      <c r="B461" s="134"/>
      <c r="C461" s="134"/>
      <c r="D461" s="134"/>
      <c r="F461" s="134"/>
      <c r="G461" s="134"/>
      <c r="H461" s="134"/>
      <c r="I461" s="134"/>
      <c r="J461" s="134"/>
      <c r="K461" s="134"/>
      <c r="L461" s="134"/>
      <c r="M461" s="134"/>
      <c r="N461" s="134"/>
      <c r="O461" s="134"/>
      <c r="P461" s="67"/>
      <c r="Q461" s="134"/>
      <c r="R461" s="134"/>
      <c r="S461" s="134"/>
      <c r="T461" s="134"/>
      <c r="U461" s="134"/>
      <c r="V461" s="134"/>
      <c r="W461" s="134"/>
    </row>
    <row r="462" spans="1:23">
      <c r="A462" s="282"/>
      <c r="B462" s="282"/>
      <c r="C462" s="282"/>
      <c r="D462" s="282"/>
      <c r="F462" s="281" t="s">
        <v>1046</v>
      </c>
      <c r="G462" s="281"/>
      <c r="H462" s="281"/>
      <c r="I462" s="281"/>
      <c r="J462" s="281"/>
      <c r="K462" s="281"/>
      <c r="L462" s="281"/>
      <c r="M462" s="281"/>
      <c r="N462" s="281"/>
      <c r="O462" s="281"/>
      <c r="Q462" s="283"/>
      <c r="R462" s="283"/>
      <c r="S462" s="283"/>
      <c r="T462" s="283"/>
      <c r="U462" s="283"/>
      <c r="V462" s="283"/>
      <c r="W462" s="283"/>
    </row>
    <row r="463" spans="1:23" ht="28.5" customHeight="1">
      <c r="A463" s="278"/>
      <c r="B463" s="278"/>
      <c r="C463" s="278"/>
      <c r="D463" s="278"/>
      <c r="F463" s="279" t="s">
        <v>1044</v>
      </c>
      <c r="G463" s="279"/>
      <c r="H463" s="279"/>
      <c r="I463" s="279"/>
      <c r="J463" s="279"/>
      <c r="K463" s="279"/>
      <c r="L463" s="279"/>
      <c r="M463" s="279"/>
      <c r="N463" s="279"/>
      <c r="O463" s="279"/>
      <c r="Q463" s="278"/>
      <c r="R463" s="278"/>
      <c r="S463" s="278"/>
      <c r="T463" s="278"/>
      <c r="U463" s="278"/>
      <c r="V463" s="278"/>
      <c r="W463" s="278"/>
    </row>
    <row r="464" spans="1:23" ht="12.75" hidden="1" customHeight="1"/>
    <row r="465" spans="1:2" ht="12.75" hidden="1" customHeight="1"/>
    <row r="466" spans="1:2" hidden="1"/>
    <row r="467" spans="1:2" hidden="1"/>
    <row r="468" spans="1:2" hidden="1"/>
    <row r="469" spans="1:2" hidden="1"/>
    <row r="470" spans="1:2" hidden="1"/>
    <row r="471" spans="1:2" hidden="1"/>
    <row r="472" spans="1:2" hidden="1"/>
    <row r="473" spans="1:2" hidden="1"/>
    <row r="474" spans="1:2" hidden="1"/>
    <row r="475" spans="1:2" hidden="1"/>
    <row r="476" spans="1:2" hidden="1"/>
    <row r="477" spans="1:2" hidden="1"/>
    <row r="478" spans="1:2" hidden="1"/>
    <row r="479" spans="1:2" hidden="1">
      <c r="A479" s="1">
        <v>1</v>
      </c>
      <c r="B479" s="10" t="s">
        <v>33</v>
      </c>
    </row>
    <row r="480" spans="1:2" hidden="1">
      <c r="A480" s="1">
        <v>2</v>
      </c>
      <c r="B480" s="10" t="s">
        <v>34</v>
      </c>
    </row>
    <row r="481" spans="1:2" hidden="1">
      <c r="A481" s="1">
        <v>3</v>
      </c>
      <c r="B481" s="10" t="s">
        <v>35</v>
      </c>
    </row>
    <row r="482" spans="1:2" hidden="1">
      <c r="A482" s="1">
        <v>4</v>
      </c>
      <c r="B482" s="10" t="s">
        <v>36</v>
      </c>
    </row>
    <row r="483" spans="1:2" hidden="1"/>
    <row r="484" spans="1:2" hidden="1"/>
    <row r="485" spans="1:2" hidden="1">
      <c r="B485" s="1" t="s">
        <v>37</v>
      </c>
    </row>
    <row r="486" spans="1:2" hidden="1">
      <c r="A486" s="1">
        <v>1</v>
      </c>
      <c r="B486" s="1" t="s">
        <v>38</v>
      </c>
    </row>
    <row r="487" spans="1:2" hidden="1">
      <c r="A487" s="1">
        <v>2</v>
      </c>
      <c r="B487" s="1" t="s">
        <v>39</v>
      </c>
    </row>
    <row r="488" spans="1:2" hidden="1">
      <c r="A488" s="1">
        <v>3</v>
      </c>
      <c r="B488" s="1" t="s">
        <v>40</v>
      </c>
    </row>
    <row r="489" spans="1:2" hidden="1">
      <c r="A489" s="1">
        <v>4</v>
      </c>
      <c r="B489" s="1" t="s">
        <v>41</v>
      </c>
    </row>
    <row r="490" spans="1:2" hidden="1"/>
    <row r="491" spans="1:2" hidden="1"/>
    <row r="492" spans="1:2" hidden="1">
      <c r="B492" s="1" t="s">
        <v>42</v>
      </c>
    </row>
    <row r="493" spans="1:2" hidden="1">
      <c r="A493" s="1">
        <v>1.1000000000000001</v>
      </c>
      <c r="B493" s="1" t="s">
        <v>43</v>
      </c>
    </row>
    <row r="494" spans="1:2" hidden="1">
      <c r="A494" s="1">
        <v>1.2</v>
      </c>
      <c r="B494" s="1" t="s">
        <v>44</v>
      </c>
    </row>
    <row r="495" spans="1:2" hidden="1">
      <c r="A495" s="1">
        <v>1.3</v>
      </c>
      <c r="B495" s="1" t="s">
        <v>45</v>
      </c>
    </row>
    <row r="496" spans="1:2" hidden="1">
      <c r="A496" s="1">
        <v>1.4</v>
      </c>
      <c r="B496" s="1" t="s">
        <v>46</v>
      </c>
    </row>
    <row r="497" spans="1:2" hidden="1">
      <c r="A497" s="1">
        <v>1.5</v>
      </c>
      <c r="B497" s="1" t="s">
        <v>47</v>
      </c>
    </row>
    <row r="498" spans="1:2" hidden="1">
      <c r="A498" s="1">
        <v>1.6</v>
      </c>
      <c r="B498" s="1" t="s">
        <v>48</v>
      </c>
    </row>
    <row r="499" spans="1:2" hidden="1">
      <c r="A499" s="1">
        <v>1.7</v>
      </c>
      <c r="B499" s="1" t="s">
        <v>49</v>
      </c>
    </row>
    <row r="500" spans="1:2" hidden="1">
      <c r="A500" s="1">
        <v>1.8</v>
      </c>
      <c r="B500" s="1" t="s">
        <v>50</v>
      </c>
    </row>
    <row r="501" spans="1:2" hidden="1">
      <c r="A501" s="1">
        <v>2.1</v>
      </c>
      <c r="B501" s="1" t="s">
        <v>51</v>
      </c>
    </row>
    <row r="502" spans="1:2" hidden="1">
      <c r="A502" s="1">
        <v>2.2000000000000002</v>
      </c>
      <c r="B502" s="1" t="s">
        <v>52</v>
      </c>
    </row>
    <row r="503" spans="1:2" hidden="1">
      <c r="A503" s="1">
        <v>2.2999999999999998</v>
      </c>
      <c r="B503" s="1" t="s">
        <v>53</v>
      </c>
    </row>
    <row r="504" spans="1:2" hidden="1">
      <c r="A504" s="1">
        <v>2.4</v>
      </c>
      <c r="B504" s="1" t="s">
        <v>54</v>
      </c>
    </row>
    <row r="505" spans="1:2" hidden="1">
      <c r="A505" s="1">
        <v>2.5</v>
      </c>
      <c r="B505" s="1" t="s">
        <v>55</v>
      </c>
    </row>
    <row r="506" spans="1:2" hidden="1">
      <c r="A506" s="1">
        <v>2.6</v>
      </c>
      <c r="B506" s="1" t="s">
        <v>56</v>
      </c>
    </row>
    <row r="507" spans="1:2" hidden="1">
      <c r="A507" s="1">
        <v>2.7</v>
      </c>
      <c r="B507" s="1" t="s">
        <v>57</v>
      </c>
    </row>
    <row r="508" spans="1:2" hidden="1">
      <c r="A508" s="1">
        <v>3.1</v>
      </c>
      <c r="B508" s="1" t="s">
        <v>58</v>
      </c>
    </row>
    <row r="509" spans="1:2" hidden="1">
      <c r="A509" s="1">
        <v>3.2</v>
      </c>
      <c r="B509" s="1" t="s">
        <v>59</v>
      </c>
    </row>
    <row r="510" spans="1:2" hidden="1">
      <c r="A510" s="1">
        <v>3.3</v>
      </c>
      <c r="B510" s="1" t="s">
        <v>60</v>
      </c>
    </row>
    <row r="511" spans="1:2" hidden="1">
      <c r="A511" s="1">
        <v>3.4</v>
      </c>
      <c r="B511" s="1" t="s">
        <v>61</v>
      </c>
    </row>
    <row r="512" spans="1:2" hidden="1">
      <c r="A512" s="1">
        <v>3.5</v>
      </c>
      <c r="B512" s="1" t="s">
        <v>62</v>
      </c>
    </row>
    <row r="513" spans="1:2" hidden="1">
      <c r="A513" s="1">
        <v>3.6</v>
      </c>
      <c r="B513" s="1" t="s">
        <v>63</v>
      </c>
    </row>
    <row r="514" spans="1:2" hidden="1">
      <c r="A514" s="1">
        <v>3.7</v>
      </c>
      <c r="B514" s="1" t="s">
        <v>64</v>
      </c>
    </row>
    <row r="515" spans="1:2" hidden="1">
      <c r="A515" s="1">
        <v>3.8</v>
      </c>
      <c r="B515" s="1" t="s">
        <v>65</v>
      </c>
    </row>
    <row r="516" spans="1:2" hidden="1">
      <c r="A516" s="1">
        <v>3.9</v>
      </c>
      <c r="B516" s="1" t="s">
        <v>66</v>
      </c>
    </row>
    <row r="517" spans="1:2" hidden="1">
      <c r="A517" s="1">
        <v>4.0999999999999996</v>
      </c>
      <c r="B517" s="1" t="s">
        <v>67</v>
      </c>
    </row>
    <row r="518" spans="1:2" hidden="1">
      <c r="A518" s="1">
        <v>4.2</v>
      </c>
      <c r="B518" s="1" t="s">
        <v>68</v>
      </c>
    </row>
    <row r="519" spans="1:2" hidden="1">
      <c r="A519" s="1">
        <v>4.3</v>
      </c>
      <c r="B519" s="1" t="s">
        <v>69</v>
      </c>
    </row>
    <row r="520" spans="1:2" hidden="1">
      <c r="A520" s="1">
        <v>4.4000000000000004</v>
      </c>
      <c r="B520" s="1" t="s">
        <v>70</v>
      </c>
    </row>
    <row r="521" spans="1:2" hidden="1"/>
    <row r="522" spans="1:2" hidden="1"/>
    <row r="523" spans="1:2" hidden="1"/>
    <row r="524" spans="1:2" hidden="1">
      <c r="B524" s="1" t="s">
        <v>71</v>
      </c>
    </row>
    <row r="525" spans="1:2" hidden="1">
      <c r="A525" s="1" t="s">
        <v>72</v>
      </c>
      <c r="B525" s="1" t="s">
        <v>43</v>
      </c>
    </row>
    <row r="526" spans="1:2" hidden="1">
      <c r="A526" s="1" t="s">
        <v>73</v>
      </c>
      <c r="B526" s="1" t="s">
        <v>74</v>
      </c>
    </row>
    <row r="527" spans="1:2" hidden="1">
      <c r="A527" s="1" t="s">
        <v>75</v>
      </c>
      <c r="B527" s="1" t="s">
        <v>76</v>
      </c>
    </row>
    <row r="528" spans="1:2" hidden="1">
      <c r="A528" s="1" t="s">
        <v>77</v>
      </c>
      <c r="B528" s="1" t="s">
        <v>78</v>
      </c>
    </row>
    <row r="529" spans="1:2" hidden="1">
      <c r="A529" s="1" t="s">
        <v>79</v>
      </c>
      <c r="B529" s="1" t="s">
        <v>80</v>
      </c>
    </row>
    <row r="530" spans="1:2" hidden="1">
      <c r="A530" s="1" t="s">
        <v>81</v>
      </c>
      <c r="B530" s="1" t="s">
        <v>82</v>
      </c>
    </row>
    <row r="531" spans="1:2" hidden="1">
      <c r="A531" s="1" t="s">
        <v>83</v>
      </c>
      <c r="B531" s="1" t="s">
        <v>84</v>
      </c>
    </row>
    <row r="532" spans="1:2" hidden="1">
      <c r="A532" s="1" t="s">
        <v>85</v>
      </c>
      <c r="B532" s="1" t="s">
        <v>86</v>
      </c>
    </row>
    <row r="533" spans="1:2" hidden="1">
      <c r="A533" s="1" t="s">
        <v>87</v>
      </c>
      <c r="B533" s="1" t="s">
        <v>88</v>
      </c>
    </row>
    <row r="534" spans="1:2" hidden="1">
      <c r="A534" s="1" t="s">
        <v>89</v>
      </c>
      <c r="B534" s="1" t="s">
        <v>90</v>
      </c>
    </row>
    <row r="535" spans="1:2" hidden="1">
      <c r="A535" s="1" t="s">
        <v>91</v>
      </c>
      <c r="B535" s="1" t="s">
        <v>92</v>
      </c>
    </row>
    <row r="536" spans="1:2" hidden="1">
      <c r="A536" s="1" t="s">
        <v>93</v>
      </c>
      <c r="B536" s="1" t="s">
        <v>94</v>
      </c>
    </row>
    <row r="537" spans="1:2" hidden="1">
      <c r="A537" s="1" t="s">
        <v>95</v>
      </c>
      <c r="B537" s="1" t="s">
        <v>96</v>
      </c>
    </row>
    <row r="538" spans="1:2" hidden="1">
      <c r="A538" s="1" t="s">
        <v>97</v>
      </c>
      <c r="B538" s="1" t="s">
        <v>98</v>
      </c>
    </row>
    <row r="539" spans="1:2" hidden="1">
      <c r="A539" s="1" t="s">
        <v>99</v>
      </c>
      <c r="B539" s="1" t="s">
        <v>100</v>
      </c>
    </row>
    <row r="540" spans="1:2" hidden="1">
      <c r="A540" s="1" t="s">
        <v>101</v>
      </c>
      <c r="B540" s="1" t="s">
        <v>46</v>
      </c>
    </row>
    <row r="541" spans="1:2" hidden="1">
      <c r="A541" s="1" t="s">
        <v>102</v>
      </c>
      <c r="B541" s="1" t="s">
        <v>103</v>
      </c>
    </row>
    <row r="542" spans="1:2" hidden="1">
      <c r="A542" s="1" t="s">
        <v>104</v>
      </c>
      <c r="B542" s="1" t="s">
        <v>105</v>
      </c>
    </row>
    <row r="543" spans="1:2" hidden="1">
      <c r="A543" s="1" t="s">
        <v>106</v>
      </c>
      <c r="B543" s="1" t="s">
        <v>107</v>
      </c>
    </row>
    <row r="544" spans="1:2" hidden="1">
      <c r="A544" s="1" t="s">
        <v>108</v>
      </c>
      <c r="B544" s="1" t="s">
        <v>109</v>
      </c>
    </row>
    <row r="545" spans="1:2" hidden="1">
      <c r="A545" s="1" t="s">
        <v>110</v>
      </c>
      <c r="B545" s="1" t="s">
        <v>111</v>
      </c>
    </row>
    <row r="546" spans="1:2" hidden="1">
      <c r="A546" s="1" t="s">
        <v>112</v>
      </c>
      <c r="B546" s="1" t="s">
        <v>113</v>
      </c>
    </row>
    <row r="547" spans="1:2" hidden="1">
      <c r="A547" s="1" t="s">
        <v>114</v>
      </c>
      <c r="B547" s="1" t="s">
        <v>115</v>
      </c>
    </row>
    <row r="548" spans="1:2" hidden="1">
      <c r="A548" s="1" t="s">
        <v>116</v>
      </c>
      <c r="B548" s="1" t="s">
        <v>117</v>
      </c>
    </row>
    <row r="549" spans="1:2" hidden="1">
      <c r="A549" s="1" t="s">
        <v>118</v>
      </c>
      <c r="B549" s="1" t="s">
        <v>119</v>
      </c>
    </row>
    <row r="550" spans="1:2" hidden="1">
      <c r="A550" s="1" t="s">
        <v>120</v>
      </c>
      <c r="B550" s="1" t="s">
        <v>121</v>
      </c>
    </row>
    <row r="551" spans="1:2" hidden="1">
      <c r="A551" s="1" t="s">
        <v>122</v>
      </c>
      <c r="B551" s="1" t="s">
        <v>123</v>
      </c>
    </row>
    <row r="552" spans="1:2" hidden="1">
      <c r="A552" s="1" t="s">
        <v>124</v>
      </c>
      <c r="B552" s="1" t="s">
        <v>125</v>
      </c>
    </row>
    <row r="553" spans="1:2" hidden="1">
      <c r="A553" s="1" t="s">
        <v>126</v>
      </c>
      <c r="B553" s="1" t="s">
        <v>127</v>
      </c>
    </row>
    <row r="554" spans="1:2" hidden="1">
      <c r="A554" s="1" t="s">
        <v>128</v>
      </c>
      <c r="B554" s="1" t="s">
        <v>100</v>
      </c>
    </row>
    <row r="555" spans="1:2" hidden="1">
      <c r="A555" s="1" t="s">
        <v>129</v>
      </c>
      <c r="B555" s="1" t="s">
        <v>130</v>
      </c>
    </row>
    <row r="556" spans="1:2" hidden="1">
      <c r="A556" s="1" t="s">
        <v>131</v>
      </c>
      <c r="B556" s="1" t="s">
        <v>132</v>
      </c>
    </row>
    <row r="557" spans="1:2" hidden="1">
      <c r="A557" s="1" t="s">
        <v>133</v>
      </c>
      <c r="B557" s="1" t="s">
        <v>134</v>
      </c>
    </row>
    <row r="558" spans="1:2" hidden="1">
      <c r="A558" s="1" t="s">
        <v>135</v>
      </c>
      <c r="B558" s="1" t="s">
        <v>136</v>
      </c>
    </row>
    <row r="559" spans="1:2" hidden="1">
      <c r="A559" s="1" t="s">
        <v>137</v>
      </c>
      <c r="B559" s="1" t="s">
        <v>138</v>
      </c>
    </row>
    <row r="560" spans="1:2" hidden="1">
      <c r="A560" s="1" t="s">
        <v>139</v>
      </c>
      <c r="B560" s="1" t="s">
        <v>140</v>
      </c>
    </row>
    <row r="561" spans="1:2" hidden="1">
      <c r="A561" s="1" t="s">
        <v>141</v>
      </c>
      <c r="B561" s="1" t="s">
        <v>142</v>
      </c>
    </row>
    <row r="562" spans="1:2" hidden="1">
      <c r="A562" s="1" t="s">
        <v>143</v>
      </c>
      <c r="B562" s="1" t="s">
        <v>144</v>
      </c>
    </row>
    <row r="563" spans="1:2" hidden="1">
      <c r="A563" s="1" t="s">
        <v>145</v>
      </c>
      <c r="B563" s="1" t="s">
        <v>146</v>
      </c>
    </row>
    <row r="564" spans="1:2" hidden="1">
      <c r="A564" s="1" t="s">
        <v>147</v>
      </c>
      <c r="B564" s="1" t="s">
        <v>148</v>
      </c>
    </row>
    <row r="565" spans="1:2" hidden="1">
      <c r="A565" s="1" t="s">
        <v>149</v>
      </c>
      <c r="B565" s="1" t="s">
        <v>150</v>
      </c>
    </row>
    <row r="566" spans="1:2" hidden="1">
      <c r="A566" s="1" t="s">
        <v>151</v>
      </c>
      <c r="B566" s="1" t="s">
        <v>152</v>
      </c>
    </row>
    <row r="567" spans="1:2" hidden="1">
      <c r="A567" s="1" t="s">
        <v>153</v>
      </c>
      <c r="B567" s="1" t="s">
        <v>154</v>
      </c>
    </row>
    <row r="568" spans="1:2" hidden="1">
      <c r="A568" s="1" t="s">
        <v>155</v>
      </c>
      <c r="B568" s="1" t="s">
        <v>156</v>
      </c>
    </row>
    <row r="569" spans="1:2" hidden="1">
      <c r="A569" s="1" t="s">
        <v>157</v>
      </c>
      <c r="B569" s="1" t="s">
        <v>158</v>
      </c>
    </row>
    <row r="570" spans="1:2" hidden="1">
      <c r="A570" s="1" t="s">
        <v>159</v>
      </c>
      <c r="B570" s="1" t="s">
        <v>160</v>
      </c>
    </row>
    <row r="571" spans="1:2" hidden="1">
      <c r="A571" s="1" t="s">
        <v>161</v>
      </c>
      <c r="B571" s="1" t="s">
        <v>162</v>
      </c>
    </row>
    <row r="572" spans="1:2" hidden="1">
      <c r="A572" s="1" t="s">
        <v>163</v>
      </c>
      <c r="B572" s="1" t="s">
        <v>164</v>
      </c>
    </row>
    <row r="573" spans="1:2" hidden="1">
      <c r="A573" s="1" t="s">
        <v>165</v>
      </c>
      <c r="B573" s="1" t="s">
        <v>166</v>
      </c>
    </row>
    <row r="574" spans="1:2" hidden="1">
      <c r="A574" s="1" t="s">
        <v>167</v>
      </c>
      <c r="B574" s="1" t="s">
        <v>168</v>
      </c>
    </row>
    <row r="575" spans="1:2" hidden="1">
      <c r="A575" s="1" t="s">
        <v>169</v>
      </c>
      <c r="B575" s="1" t="s">
        <v>170</v>
      </c>
    </row>
    <row r="576" spans="1:2" hidden="1">
      <c r="A576" s="1" t="s">
        <v>171</v>
      </c>
      <c r="B576" s="1" t="s">
        <v>172</v>
      </c>
    </row>
    <row r="577" spans="1:2" hidden="1">
      <c r="A577" s="1" t="s">
        <v>173</v>
      </c>
      <c r="B577" s="1" t="s">
        <v>174</v>
      </c>
    </row>
    <row r="578" spans="1:2" hidden="1">
      <c r="A578" s="1" t="s">
        <v>175</v>
      </c>
      <c r="B578" s="1" t="s">
        <v>176</v>
      </c>
    </row>
    <row r="579" spans="1:2" hidden="1">
      <c r="A579" s="1" t="s">
        <v>177</v>
      </c>
      <c r="B579" s="1" t="s">
        <v>178</v>
      </c>
    </row>
    <row r="580" spans="1:2" hidden="1">
      <c r="A580" s="1" t="s">
        <v>179</v>
      </c>
      <c r="B580" s="1" t="s">
        <v>180</v>
      </c>
    </row>
    <row r="581" spans="1:2" hidden="1">
      <c r="A581" s="1" t="s">
        <v>181</v>
      </c>
      <c r="B581" s="1" t="s">
        <v>182</v>
      </c>
    </row>
    <row r="582" spans="1:2" hidden="1">
      <c r="A582" s="1" t="s">
        <v>183</v>
      </c>
      <c r="B582" s="1" t="s">
        <v>184</v>
      </c>
    </row>
    <row r="583" spans="1:2" hidden="1">
      <c r="A583" s="1" t="s">
        <v>185</v>
      </c>
      <c r="B583" s="1" t="s">
        <v>186</v>
      </c>
    </row>
    <row r="584" spans="1:2" hidden="1">
      <c r="A584" s="1" t="s">
        <v>187</v>
      </c>
      <c r="B584" s="1" t="s">
        <v>188</v>
      </c>
    </row>
    <row r="585" spans="1:2" hidden="1">
      <c r="A585" s="1" t="s">
        <v>189</v>
      </c>
      <c r="B585" s="1" t="s">
        <v>190</v>
      </c>
    </row>
    <row r="586" spans="1:2" hidden="1">
      <c r="A586" s="1" t="s">
        <v>191</v>
      </c>
      <c r="B586" s="1" t="s">
        <v>192</v>
      </c>
    </row>
    <row r="587" spans="1:2" hidden="1">
      <c r="A587" s="1" t="s">
        <v>193</v>
      </c>
      <c r="B587" s="1" t="s">
        <v>194</v>
      </c>
    </row>
    <row r="588" spans="1:2" hidden="1">
      <c r="A588" s="1" t="s">
        <v>195</v>
      </c>
      <c r="B588" s="1" t="s">
        <v>196</v>
      </c>
    </row>
    <row r="589" spans="1:2" hidden="1">
      <c r="A589" s="1" t="s">
        <v>197</v>
      </c>
      <c r="B589" s="1" t="s">
        <v>198</v>
      </c>
    </row>
    <row r="590" spans="1:2" hidden="1">
      <c r="A590" s="1" t="s">
        <v>199</v>
      </c>
      <c r="B590" s="1" t="s">
        <v>200</v>
      </c>
    </row>
    <row r="591" spans="1:2" hidden="1">
      <c r="A591" s="1" t="s">
        <v>201</v>
      </c>
      <c r="B591" s="1" t="s">
        <v>202</v>
      </c>
    </row>
    <row r="592" spans="1:2" hidden="1">
      <c r="A592" s="1" t="s">
        <v>203</v>
      </c>
      <c r="B592" s="1" t="s">
        <v>204</v>
      </c>
    </row>
    <row r="593" spans="1:2" hidden="1">
      <c r="A593" s="1" t="s">
        <v>205</v>
      </c>
      <c r="B593" s="1" t="s">
        <v>206</v>
      </c>
    </row>
    <row r="594" spans="1:2" hidden="1">
      <c r="A594" s="1" t="s">
        <v>207</v>
      </c>
      <c r="B594" s="1" t="s">
        <v>208</v>
      </c>
    </row>
    <row r="595" spans="1:2" hidden="1">
      <c r="A595" s="1" t="s">
        <v>209</v>
      </c>
      <c r="B595" s="1" t="s">
        <v>210</v>
      </c>
    </row>
    <row r="596" spans="1:2" hidden="1">
      <c r="A596" s="1" t="s">
        <v>211</v>
      </c>
      <c r="B596" s="1" t="s">
        <v>212</v>
      </c>
    </row>
    <row r="597" spans="1:2" hidden="1">
      <c r="A597" s="1" t="s">
        <v>213</v>
      </c>
      <c r="B597" s="1" t="s">
        <v>214</v>
      </c>
    </row>
    <row r="598" spans="1:2" hidden="1">
      <c r="A598" s="1" t="s">
        <v>215</v>
      </c>
      <c r="B598" s="1" t="s">
        <v>216</v>
      </c>
    </row>
    <row r="599" spans="1:2" hidden="1">
      <c r="A599" s="1" t="s">
        <v>217</v>
      </c>
      <c r="B599" s="1" t="s">
        <v>218</v>
      </c>
    </row>
    <row r="600" spans="1:2" hidden="1">
      <c r="A600" s="1" t="s">
        <v>219</v>
      </c>
      <c r="B600" s="1" t="s">
        <v>220</v>
      </c>
    </row>
    <row r="601" spans="1:2" hidden="1">
      <c r="A601" s="1" t="s">
        <v>221</v>
      </c>
      <c r="B601" s="1" t="s">
        <v>222</v>
      </c>
    </row>
    <row r="602" spans="1:2" hidden="1">
      <c r="A602" s="1" t="s">
        <v>223</v>
      </c>
      <c r="B602" s="1" t="s">
        <v>224</v>
      </c>
    </row>
    <row r="603" spans="1:2" hidden="1">
      <c r="A603" s="1" t="s">
        <v>225</v>
      </c>
      <c r="B603" s="1" t="s">
        <v>226</v>
      </c>
    </row>
    <row r="604" spans="1:2" hidden="1">
      <c r="A604" s="1" t="s">
        <v>227</v>
      </c>
      <c r="B604" s="1" t="s">
        <v>228</v>
      </c>
    </row>
    <row r="605" spans="1:2" hidden="1">
      <c r="A605" s="1" t="s">
        <v>229</v>
      </c>
      <c r="B605" s="1" t="s">
        <v>230</v>
      </c>
    </row>
    <row r="606" spans="1:2" hidden="1">
      <c r="A606" s="1" t="s">
        <v>231</v>
      </c>
      <c r="B606" s="1" t="s">
        <v>232</v>
      </c>
    </row>
    <row r="607" spans="1:2" hidden="1">
      <c r="A607" s="1" t="s">
        <v>233</v>
      </c>
      <c r="B607" s="1" t="s">
        <v>234</v>
      </c>
    </row>
    <row r="608" spans="1:2" hidden="1">
      <c r="A608" s="1" t="s">
        <v>235</v>
      </c>
      <c r="B608" s="1" t="s">
        <v>236</v>
      </c>
    </row>
    <row r="609" spans="1:2" hidden="1">
      <c r="A609" s="1" t="s">
        <v>237</v>
      </c>
      <c r="B609" s="1" t="s">
        <v>238</v>
      </c>
    </row>
    <row r="610" spans="1:2" hidden="1">
      <c r="A610" s="1" t="s">
        <v>239</v>
      </c>
      <c r="B610" s="1" t="s">
        <v>240</v>
      </c>
    </row>
    <row r="611" spans="1:2" hidden="1">
      <c r="A611" s="1" t="s">
        <v>241</v>
      </c>
      <c r="B611" s="1" t="s">
        <v>242</v>
      </c>
    </row>
    <row r="612" spans="1:2" hidden="1">
      <c r="A612" s="1" t="s">
        <v>243</v>
      </c>
      <c r="B612" s="1" t="s">
        <v>244</v>
      </c>
    </row>
    <row r="613" spans="1:2" hidden="1">
      <c r="A613" s="1" t="s">
        <v>245</v>
      </c>
      <c r="B613" s="1" t="s">
        <v>246</v>
      </c>
    </row>
    <row r="614" spans="1:2" hidden="1">
      <c r="A614" s="1" t="s">
        <v>247</v>
      </c>
      <c r="B614" s="1" t="s">
        <v>248</v>
      </c>
    </row>
    <row r="615" spans="1:2" hidden="1">
      <c r="A615" s="1" t="s">
        <v>249</v>
      </c>
      <c r="B615" s="1" t="s">
        <v>250</v>
      </c>
    </row>
    <row r="616" spans="1:2" hidden="1">
      <c r="A616" s="1" t="s">
        <v>251</v>
      </c>
      <c r="B616" s="1" t="s">
        <v>252</v>
      </c>
    </row>
    <row r="617" spans="1:2" hidden="1">
      <c r="A617" s="1" t="s">
        <v>253</v>
      </c>
      <c r="B617" s="1" t="s">
        <v>254</v>
      </c>
    </row>
    <row r="618" spans="1:2" hidden="1">
      <c r="A618" s="1" t="s">
        <v>255</v>
      </c>
      <c r="B618" s="1" t="s">
        <v>256</v>
      </c>
    </row>
    <row r="619" spans="1:2" hidden="1">
      <c r="A619" s="1" t="s">
        <v>257</v>
      </c>
      <c r="B619" s="1" t="s">
        <v>258</v>
      </c>
    </row>
    <row r="620" spans="1:2" hidden="1">
      <c r="A620" s="1" t="s">
        <v>259</v>
      </c>
      <c r="B620" s="1" t="s">
        <v>260</v>
      </c>
    </row>
    <row r="621" spans="1:2" hidden="1">
      <c r="A621" s="1" t="s">
        <v>261</v>
      </c>
      <c r="B621" s="1" t="s">
        <v>262</v>
      </c>
    </row>
    <row r="622" spans="1:2" hidden="1">
      <c r="A622" s="1" t="s">
        <v>263</v>
      </c>
      <c r="B622" s="1" t="s">
        <v>264</v>
      </c>
    </row>
    <row r="623" spans="1:2" hidden="1">
      <c r="A623" s="1" t="s">
        <v>265</v>
      </c>
      <c r="B623" s="1" t="s">
        <v>266</v>
      </c>
    </row>
    <row r="624" spans="1:2" hidden="1">
      <c r="A624" s="1" t="s">
        <v>267</v>
      </c>
      <c r="B624" s="1" t="s">
        <v>268</v>
      </c>
    </row>
    <row r="625" spans="1:5" hidden="1">
      <c r="A625" s="1" t="s">
        <v>269</v>
      </c>
      <c r="B625" s="1" t="s">
        <v>270</v>
      </c>
    </row>
    <row r="626" spans="1:5" hidden="1">
      <c r="A626" s="1" t="s">
        <v>271</v>
      </c>
      <c r="B626" s="1" t="s">
        <v>272</v>
      </c>
    </row>
    <row r="627" spans="1:5" hidden="1">
      <c r="A627" s="1" t="s">
        <v>273</v>
      </c>
      <c r="B627" s="1" t="s">
        <v>274</v>
      </c>
    </row>
    <row r="628" spans="1:5" hidden="1">
      <c r="A628" s="1" t="s">
        <v>275</v>
      </c>
      <c r="B628" s="1" t="s">
        <v>276</v>
      </c>
    </row>
    <row r="629" spans="1:5" hidden="1">
      <c r="A629" s="1" t="s">
        <v>277</v>
      </c>
      <c r="B629" s="1" t="s">
        <v>278</v>
      </c>
    </row>
    <row r="630" spans="1:5" hidden="1">
      <c r="A630" s="1" t="s">
        <v>279</v>
      </c>
      <c r="B630" s="1" t="s">
        <v>280</v>
      </c>
    </row>
    <row r="631" spans="1:5" hidden="1">
      <c r="A631" s="1" t="s">
        <v>281</v>
      </c>
      <c r="B631" s="1" t="s">
        <v>282</v>
      </c>
    </row>
    <row r="632" spans="1:5" hidden="1">
      <c r="A632" s="1" t="s">
        <v>283</v>
      </c>
      <c r="B632" s="1" t="s">
        <v>284</v>
      </c>
    </row>
    <row r="633" spans="1:5" hidden="1">
      <c r="A633" s="1" t="s">
        <v>285</v>
      </c>
      <c r="B633" s="1" t="s">
        <v>286</v>
      </c>
    </row>
    <row r="634" spans="1:5" hidden="1">
      <c r="A634" s="1" t="s">
        <v>287</v>
      </c>
      <c r="B634" s="1" t="s">
        <v>288</v>
      </c>
    </row>
    <row r="635" spans="1:5" hidden="1">
      <c r="A635" s="1" t="s">
        <v>289</v>
      </c>
      <c r="B635" s="1" t="s">
        <v>290</v>
      </c>
    </row>
    <row r="636" spans="1:5" hidden="1"/>
    <row r="637" spans="1:5" hidden="1"/>
    <row r="638" spans="1:5" hidden="1"/>
    <row r="639" spans="1:5" hidden="1">
      <c r="C639" s="1" t="s">
        <v>291</v>
      </c>
      <c r="D639" s="1" t="s">
        <v>292</v>
      </c>
      <c r="E639" s="1" t="s">
        <v>293</v>
      </c>
    </row>
    <row r="640" spans="1:5" hidden="1">
      <c r="C640" s="1" t="s">
        <v>308</v>
      </c>
      <c r="D640" s="1" t="s">
        <v>294</v>
      </c>
      <c r="E640" s="1" t="s">
        <v>295</v>
      </c>
    </row>
    <row r="641" spans="3:5" hidden="1">
      <c r="C641" s="1" t="s">
        <v>307</v>
      </c>
      <c r="E641" s="1" t="s">
        <v>296</v>
      </c>
    </row>
    <row r="642" spans="3:5" hidden="1">
      <c r="E642" s="1" t="s">
        <v>297</v>
      </c>
    </row>
    <row r="643" spans="3:5" hidden="1"/>
    <row r="644" spans="3:5" hidden="1"/>
    <row r="645" spans="3:5" hidden="1"/>
    <row r="646" spans="3:5" hidden="1"/>
    <row r="647" spans="3:5" hidden="1"/>
    <row r="648" spans="3:5" hidden="1">
      <c r="C648" s="1" t="s">
        <v>318</v>
      </c>
    </row>
    <row r="649" spans="3:5" hidden="1">
      <c r="C649" s="1" t="s">
        <v>319</v>
      </c>
    </row>
    <row r="650" spans="3:5" hidden="1">
      <c r="C650" s="1" t="s">
        <v>320</v>
      </c>
    </row>
    <row r="651" spans="3:5" hidden="1"/>
    <row r="652" spans="3:5" hidden="1"/>
    <row r="653" spans="3:5" hidden="1"/>
    <row r="654" spans="3:5" hidden="1"/>
    <row r="655" spans="3:5" hidden="1"/>
    <row r="656" spans="3:5"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253 G251 O251 G255 O254:O255 F269:F270 Q369 G367 O367 G371 O370:O371 F385 Q311 G309 O309 G313 O312:O313 F327:F328 Q282 G280 O280 G284 O283:O284 F298:F299 Q224 G222 O222 G226 O225:O226 F240:F241 Q340 G338 O338 G342 O341:O342 F356" name="FIN"/>
    <protectedRange sqref="D8:W10" name="FIN_1"/>
    <protectedRange sqref="D20:W23" name="FIN_2"/>
    <protectedRange sqref="A26 A28 A30" name="FIN_3"/>
    <protectedRange sqref="C41 C72 C103 C132 C161 C190 C248 C364 C306 C277 C219 C335" name="FIN_4"/>
    <protectedRange sqref="K43 K74 K105 K134 K163 K192 K250 K366 K308 K279 K221 K337" name="FIN_5"/>
    <protectedRange sqref="I52:T53 I114:T115 I119:T120 I172:T173 I177:T178 I57:T58 I83:T84 I88:T89 I143:T144 I148:T149 I206:T207 I288:T289 I293:T294 I322:T323 I230:T231 I235:T236 I317:T318 I380:T381 I375:T376 I351:T352 I346:T347 I259:T260 I264:T265 I201:T202" name="FIN_6"/>
    <protectedRange sqref="D52:E53 D114:E115 D83:E84 D143:E144 D172:E173 D201:E202 D259:E260 D288:E289 D317:E318 D230:E231 D376:E376 D346:E347" name="FIN_7"/>
    <protectedRange sqref="D57:E58 D88:E89 D119:E120 D148:E149 D177:E178 D206:E207 D264:E265 D380:E381 D322:E323 D293:E294 D235:E236 D351:E352" name="FIN_8"/>
    <protectedRange sqref="D11:W16" name="FIN_1_1"/>
    <protectedRange sqref="D375:E375" name="FIN_7_1"/>
  </protectedRanges>
  <dataConsolidate/>
  <mergeCells count="921">
    <mergeCell ref="A354:V354"/>
    <mergeCell ref="A356:E356"/>
    <mergeCell ref="F356:W356"/>
    <mergeCell ref="A348:W348"/>
    <mergeCell ref="A349:B350"/>
    <mergeCell ref="C349:D350"/>
    <mergeCell ref="E349:E350"/>
    <mergeCell ref="F349:T349"/>
    <mergeCell ref="V349:V350"/>
    <mergeCell ref="W349:W350"/>
    <mergeCell ref="F350:H350"/>
    <mergeCell ref="A351:B351"/>
    <mergeCell ref="C351:D351"/>
    <mergeCell ref="F351:H351"/>
    <mergeCell ref="W351:W352"/>
    <mergeCell ref="A352:B352"/>
    <mergeCell ref="C352:D352"/>
    <mergeCell ref="F352:H352"/>
    <mergeCell ref="E337:F337"/>
    <mergeCell ref="G337:J337"/>
    <mergeCell ref="M337:P337"/>
    <mergeCell ref="Q337:W337"/>
    <mergeCell ref="C339:F339"/>
    <mergeCell ref="O339:V339"/>
    <mergeCell ref="E340:F340"/>
    <mergeCell ref="O340:V340"/>
    <mergeCell ref="A347:B347"/>
    <mergeCell ref="C347:D347"/>
    <mergeCell ref="F347:H347"/>
    <mergeCell ref="A346:B346"/>
    <mergeCell ref="C346:D346"/>
    <mergeCell ref="F346:H346"/>
    <mergeCell ref="W346:W347"/>
    <mergeCell ref="E341:F341"/>
    <mergeCell ref="A343:W343"/>
    <mergeCell ref="A344:B345"/>
    <mergeCell ref="C344:D345"/>
    <mergeCell ref="E344:E345"/>
    <mergeCell ref="F344:T344"/>
    <mergeCell ref="V344:V345"/>
    <mergeCell ref="W344:W345"/>
    <mergeCell ref="F345:H345"/>
    <mergeCell ref="A329:B329"/>
    <mergeCell ref="C329:W329"/>
    <mergeCell ref="A331:W331"/>
    <mergeCell ref="A333:B333"/>
    <mergeCell ref="C333:W333"/>
    <mergeCell ref="A335:B335"/>
    <mergeCell ref="E335:F335"/>
    <mergeCell ref="G335:J335"/>
    <mergeCell ref="M335:P335"/>
    <mergeCell ref="Q335:W335"/>
    <mergeCell ref="A337:B337"/>
    <mergeCell ref="F455:H455"/>
    <mergeCell ref="B453:B454"/>
    <mergeCell ref="C453:D454"/>
    <mergeCell ref="E453:E454"/>
    <mergeCell ref="A455:A456"/>
    <mergeCell ref="B455:B456"/>
    <mergeCell ref="E455:E456"/>
    <mergeCell ref="C455:D456"/>
    <mergeCell ref="C439:D440"/>
    <mergeCell ref="E439:E440"/>
    <mergeCell ref="F449:H449"/>
    <mergeCell ref="F450:H450"/>
    <mergeCell ref="B449:B450"/>
    <mergeCell ref="B451:B452"/>
    <mergeCell ref="C449:D450"/>
    <mergeCell ref="C451:D452"/>
    <mergeCell ref="E449:E450"/>
    <mergeCell ref="E451:E452"/>
    <mergeCell ref="F451:H451"/>
    <mergeCell ref="F452:H452"/>
    <mergeCell ref="A387:W387"/>
    <mergeCell ref="A389:A390"/>
    <mergeCell ref="B389:D390"/>
    <mergeCell ref="W453:W454"/>
    <mergeCell ref="W455:W456"/>
    <mergeCell ref="A441:A446"/>
    <mergeCell ref="B447:B448"/>
    <mergeCell ref="C447:D448"/>
    <mergeCell ref="E447:E448"/>
    <mergeCell ref="F447:H447"/>
    <mergeCell ref="F448:H448"/>
    <mergeCell ref="W447:W448"/>
    <mergeCell ref="W449:W450"/>
    <mergeCell ref="B445:B446"/>
    <mergeCell ref="C445:D446"/>
    <mergeCell ref="E445:E446"/>
    <mergeCell ref="F445:H445"/>
    <mergeCell ref="F446:H446"/>
    <mergeCell ref="A447:A454"/>
    <mergeCell ref="F453:H453"/>
    <mergeCell ref="E441:E442"/>
    <mergeCell ref="E443:E444"/>
    <mergeCell ref="B441:B442"/>
    <mergeCell ref="B443:B444"/>
    <mergeCell ref="C441:D442"/>
    <mergeCell ref="C443:D444"/>
    <mergeCell ref="W451:W452"/>
    <mergeCell ref="W445:W446"/>
    <mergeCell ref="A241:W241"/>
    <mergeCell ref="A401:A406"/>
    <mergeCell ref="A423:A424"/>
    <mergeCell ref="A425:A428"/>
    <mergeCell ref="A429:A430"/>
    <mergeCell ref="B437:B438"/>
    <mergeCell ref="C437:D438"/>
    <mergeCell ref="E437:E438"/>
    <mergeCell ref="F437:H437"/>
    <mergeCell ref="W437:W438"/>
    <mergeCell ref="F438:H438"/>
    <mergeCell ref="A431:A440"/>
    <mergeCell ref="A407:A422"/>
    <mergeCell ref="A366:B366"/>
    <mergeCell ref="A358:B358"/>
    <mergeCell ref="C358:W358"/>
    <mergeCell ref="A360:W360"/>
    <mergeCell ref="A362:B362"/>
    <mergeCell ref="C362:W362"/>
    <mergeCell ref="A364:B364"/>
    <mergeCell ref="E364:F364"/>
    <mergeCell ref="G364:J364"/>
    <mergeCell ref="M364:P364"/>
    <mergeCell ref="Q364:W364"/>
    <mergeCell ref="A235:B235"/>
    <mergeCell ref="C235:D235"/>
    <mergeCell ref="F235:H235"/>
    <mergeCell ref="W235:W236"/>
    <mergeCell ref="A236:B236"/>
    <mergeCell ref="C236:D236"/>
    <mergeCell ref="F236:H236"/>
    <mergeCell ref="A238:V238"/>
    <mergeCell ref="A240:E240"/>
    <mergeCell ref="F240:W240"/>
    <mergeCell ref="A315:B316"/>
    <mergeCell ref="C315:D316"/>
    <mergeCell ref="E315:E316"/>
    <mergeCell ref="F315:T315"/>
    <mergeCell ref="V315:V316"/>
    <mergeCell ref="W315:W316"/>
    <mergeCell ref="F316:H316"/>
    <mergeCell ref="A317:B317"/>
    <mergeCell ref="C317:D317"/>
    <mergeCell ref="F317:H317"/>
    <mergeCell ref="W317:W318"/>
    <mergeCell ref="A318:B318"/>
    <mergeCell ref="C318:D318"/>
    <mergeCell ref="F318:H318"/>
    <mergeCell ref="A230:B230"/>
    <mergeCell ref="C230:D230"/>
    <mergeCell ref="F230:H230"/>
    <mergeCell ref="W230:W231"/>
    <mergeCell ref="A231:B231"/>
    <mergeCell ref="C231:D231"/>
    <mergeCell ref="F231:H231"/>
    <mergeCell ref="A232:W232"/>
    <mergeCell ref="A233:B234"/>
    <mergeCell ref="C233:D234"/>
    <mergeCell ref="E233:E234"/>
    <mergeCell ref="F233:T233"/>
    <mergeCell ref="V233:V234"/>
    <mergeCell ref="W233:W234"/>
    <mergeCell ref="F234:H234"/>
    <mergeCell ref="A293:B293"/>
    <mergeCell ref="C293:D293"/>
    <mergeCell ref="F293:H293"/>
    <mergeCell ref="W293:W294"/>
    <mergeCell ref="A294:B294"/>
    <mergeCell ref="C294:D294"/>
    <mergeCell ref="F294:H294"/>
    <mergeCell ref="A286:B287"/>
    <mergeCell ref="C223:F223"/>
    <mergeCell ref="O223:V223"/>
    <mergeCell ref="E224:F224"/>
    <mergeCell ref="O224:V224"/>
    <mergeCell ref="E225:F225"/>
    <mergeCell ref="A227:W227"/>
    <mergeCell ref="A228:B229"/>
    <mergeCell ref="C228:D229"/>
    <mergeCell ref="E228:E229"/>
    <mergeCell ref="F228:T228"/>
    <mergeCell ref="V228:V229"/>
    <mergeCell ref="W228:W229"/>
    <mergeCell ref="F229:H229"/>
    <mergeCell ref="C2:E2"/>
    <mergeCell ref="F2:T2"/>
    <mergeCell ref="D4:E4"/>
    <mergeCell ref="F4:J4"/>
    <mergeCell ref="A6:W6"/>
    <mergeCell ref="C3:E3"/>
    <mergeCell ref="F3:T3"/>
    <mergeCell ref="A18:W18"/>
    <mergeCell ref="A19:C19"/>
    <mergeCell ref="D19:W19"/>
    <mergeCell ref="A1:B5"/>
    <mergeCell ref="H15:Q15"/>
    <mergeCell ref="A16:B16"/>
    <mergeCell ref="D16:G16"/>
    <mergeCell ref="H16:Q16"/>
    <mergeCell ref="A20:C20"/>
    <mergeCell ref="D20:W20"/>
    <mergeCell ref="A21:C21"/>
    <mergeCell ref="D21:W21"/>
    <mergeCell ref="A8:C8"/>
    <mergeCell ref="D8:W8"/>
    <mergeCell ref="A9:C9"/>
    <mergeCell ref="D9:W9"/>
    <mergeCell ref="A10:C10"/>
    <mergeCell ref="D10:W10"/>
    <mergeCell ref="A11:C11"/>
    <mergeCell ref="D11:G11"/>
    <mergeCell ref="H11:Q11"/>
    <mergeCell ref="A12:B12"/>
    <mergeCell ref="D12:G12"/>
    <mergeCell ref="H12:Q12"/>
    <mergeCell ref="A13:C13"/>
    <mergeCell ref="D13:G13"/>
    <mergeCell ref="H13:Q13"/>
    <mergeCell ref="A14:B14"/>
    <mergeCell ref="D14:G14"/>
    <mergeCell ref="H14:Q14"/>
    <mergeCell ref="A15:C15"/>
    <mergeCell ref="D15:G15"/>
    <mergeCell ref="A27:W27"/>
    <mergeCell ref="A28:W28"/>
    <mergeCell ref="A29:W29"/>
    <mergeCell ref="A30:W30"/>
    <mergeCell ref="A33:W33"/>
    <mergeCell ref="A35:B35"/>
    <mergeCell ref="C35:W35"/>
    <mergeCell ref="A22:C22"/>
    <mergeCell ref="D22:W22"/>
    <mergeCell ref="A23:C23"/>
    <mergeCell ref="D23:W23"/>
    <mergeCell ref="A25:W25"/>
    <mergeCell ref="A26:W26"/>
    <mergeCell ref="A43:B43"/>
    <mergeCell ref="E43:F43"/>
    <mergeCell ref="G43:J43"/>
    <mergeCell ref="M43:P43"/>
    <mergeCell ref="Q43:W43"/>
    <mergeCell ref="C45:F45"/>
    <mergeCell ref="O45:V45"/>
    <mergeCell ref="A37:W37"/>
    <mergeCell ref="A39:B39"/>
    <mergeCell ref="C39:W39"/>
    <mergeCell ref="A41:B41"/>
    <mergeCell ref="E41:F41"/>
    <mergeCell ref="G41:J41"/>
    <mergeCell ref="M41:P41"/>
    <mergeCell ref="Q41:W41"/>
    <mergeCell ref="E46:F46"/>
    <mergeCell ref="O46:V46"/>
    <mergeCell ref="E47:F47"/>
    <mergeCell ref="A49:W49"/>
    <mergeCell ref="A50:B51"/>
    <mergeCell ref="C50:D51"/>
    <mergeCell ref="E50:E51"/>
    <mergeCell ref="F50:T50"/>
    <mergeCell ref="V50:V51"/>
    <mergeCell ref="W50:W51"/>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A60:V60"/>
    <mergeCell ref="A62:E62"/>
    <mergeCell ref="F62:W62"/>
    <mergeCell ref="A64:W64"/>
    <mergeCell ref="A66:B66"/>
    <mergeCell ref="C66:W66"/>
    <mergeCell ref="A57:B57"/>
    <mergeCell ref="C57:D57"/>
    <mergeCell ref="F57:H57"/>
    <mergeCell ref="W57:W58"/>
    <mergeCell ref="A58:B58"/>
    <mergeCell ref="C58:D58"/>
    <mergeCell ref="F58:H58"/>
    <mergeCell ref="A74:B74"/>
    <mergeCell ref="E74:F74"/>
    <mergeCell ref="G74:J74"/>
    <mergeCell ref="M74:P74"/>
    <mergeCell ref="Q74:W74"/>
    <mergeCell ref="C76:F76"/>
    <mergeCell ref="O76:V76"/>
    <mergeCell ref="A68:W68"/>
    <mergeCell ref="A70:B70"/>
    <mergeCell ref="C70:W70"/>
    <mergeCell ref="A72:B72"/>
    <mergeCell ref="E72:F72"/>
    <mergeCell ref="G72:J72"/>
    <mergeCell ref="M72:P72"/>
    <mergeCell ref="Q72:W72"/>
    <mergeCell ref="E77:F77"/>
    <mergeCell ref="O77:V77"/>
    <mergeCell ref="E78:F78"/>
    <mergeCell ref="A80:W80"/>
    <mergeCell ref="A81:B82"/>
    <mergeCell ref="C81:D82"/>
    <mergeCell ref="E81:E82"/>
    <mergeCell ref="F81:T81"/>
    <mergeCell ref="V81:V82"/>
    <mergeCell ref="W81:W82"/>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A91:V91"/>
    <mergeCell ref="A93:E93"/>
    <mergeCell ref="F93:W93"/>
    <mergeCell ref="A94:W94"/>
    <mergeCell ref="A95:W95"/>
    <mergeCell ref="A97:B97"/>
    <mergeCell ref="C97:W97"/>
    <mergeCell ref="A88:B88"/>
    <mergeCell ref="C88:D88"/>
    <mergeCell ref="F88:H88"/>
    <mergeCell ref="W88:W89"/>
    <mergeCell ref="A89:B89"/>
    <mergeCell ref="C89:D89"/>
    <mergeCell ref="F89:H89"/>
    <mergeCell ref="A105:B105"/>
    <mergeCell ref="E105:F105"/>
    <mergeCell ref="G105:J105"/>
    <mergeCell ref="M105:P105"/>
    <mergeCell ref="Q105:W105"/>
    <mergeCell ref="C107:F107"/>
    <mergeCell ref="O107:V107"/>
    <mergeCell ref="A99:W99"/>
    <mergeCell ref="A101:B101"/>
    <mergeCell ref="C101:W101"/>
    <mergeCell ref="A103:B103"/>
    <mergeCell ref="E103:F103"/>
    <mergeCell ref="G103:J103"/>
    <mergeCell ref="M103:P103"/>
    <mergeCell ref="Q103:W103"/>
    <mergeCell ref="E108:F108"/>
    <mergeCell ref="O108:V108"/>
    <mergeCell ref="E109:F109"/>
    <mergeCell ref="A111:W111"/>
    <mergeCell ref="A112:B113"/>
    <mergeCell ref="C112:D113"/>
    <mergeCell ref="E112:E113"/>
    <mergeCell ref="F112:T112"/>
    <mergeCell ref="V112:V113"/>
    <mergeCell ref="W112:W113"/>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A122:V12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34:B134"/>
    <mergeCell ref="E134:F134"/>
    <mergeCell ref="G134:J134"/>
    <mergeCell ref="M134:P134"/>
    <mergeCell ref="Q134:W134"/>
    <mergeCell ref="C136:F136"/>
    <mergeCell ref="O136:V136"/>
    <mergeCell ref="A130:B130"/>
    <mergeCell ref="C130:W130"/>
    <mergeCell ref="A132:B132"/>
    <mergeCell ref="E132:F132"/>
    <mergeCell ref="G132:J132"/>
    <mergeCell ref="M132:P132"/>
    <mergeCell ref="Q132:W132"/>
    <mergeCell ref="E137:F137"/>
    <mergeCell ref="O137:V137"/>
    <mergeCell ref="E138:F138"/>
    <mergeCell ref="A140:W140"/>
    <mergeCell ref="A141:B142"/>
    <mergeCell ref="C141:D142"/>
    <mergeCell ref="E141:E142"/>
    <mergeCell ref="F141:T141"/>
    <mergeCell ref="V141:V142"/>
    <mergeCell ref="W141:W142"/>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A151:V15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63:B163"/>
    <mergeCell ref="E163:F163"/>
    <mergeCell ref="G163:J163"/>
    <mergeCell ref="M163:P163"/>
    <mergeCell ref="Q163:W163"/>
    <mergeCell ref="C165:F165"/>
    <mergeCell ref="O165:V165"/>
    <mergeCell ref="A159:B159"/>
    <mergeCell ref="C159:W159"/>
    <mergeCell ref="A161:B161"/>
    <mergeCell ref="E161:F161"/>
    <mergeCell ref="G161:J161"/>
    <mergeCell ref="M161:P161"/>
    <mergeCell ref="Q161:W161"/>
    <mergeCell ref="E166:F166"/>
    <mergeCell ref="O166:V166"/>
    <mergeCell ref="E167:F167"/>
    <mergeCell ref="A169:W169"/>
    <mergeCell ref="A170:B171"/>
    <mergeCell ref="C170:D171"/>
    <mergeCell ref="E170:E171"/>
    <mergeCell ref="F170:T170"/>
    <mergeCell ref="V170:V171"/>
    <mergeCell ref="W170:W171"/>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A180:V18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92:B192"/>
    <mergeCell ref="E192:F192"/>
    <mergeCell ref="G192:J192"/>
    <mergeCell ref="M192:P192"/>
    <mergeCell ref="Q192:W192"/>
    <mergeCell ref="C194:F194"/>
    <mergeCell ref="O194:V194"/>
    <mergeCell ref="A188:B188"/>
    <mergeCell ref="C188:W188"/>
    <mergeCell ref="A190:B190"/>
    <mergeCell ref="E190:F190"/>
    <mergeCell ref="G190:J190"/>
    <mergeCell ref="M190:P190"/>
    <mergeCell ref="Q190:W190"/>
    <mergeCell ref="F200:H200"/>
    <mergeCell ref="A201:B201"/>
    <mergeCell ref="C201:D201"/>
    <mergeCell ref="F201:H201"/>
    <mergeCell ref="W201:W202"/>
    <mergeCell ref="A202:B202"/>
    <mergeCell ref="C202:D202"/>
    <mergeCell ref="F202:H202"/>
    <mergeCell ref="E195:F195"/>
    <mergeCell ref="O195:V195"/>
    <mergeCell ref="E196:F196"/>
    <mergeCell ref="A198:W198"/>
    <mergeCell ref="A199:B200"/>
    <mergeCell ref="C199:D200"/>
    <mergeCell ref="E199:E200"/>
    <mergeCell ref="F199:T199"/>
    <mergeCell ref="V199:V200"/>
    <mergeCell ref="W199:W200"/>
    <mergeCell ref="A203:W203"/>
    <mergeCell ref="A204:B205"/>
    <mergeCell ref="C204:D205"/>
    <mergeCell ref="E204:E205"/>
    <mergeCell ref="F204:T204"/>
    <mergeCell ref="V204:V205"/>
    <mergeCell ref="W204:W205"/>
    <mergeCell ref="F205:H205"/>
    <mergeCell ref="A213:B213"/>
    <mergeCell ref="C213:W213"/>
    <mergeCell ref="A209:V209"/>
    <mergeCell ref="A211:E211"/>
    <mergeCell ref="F211:W211"/>
    <mergeCell ref="A206:B206"/>
    <mergeCell ref="C206:D206"/>
    <mergeCell ref="F206:H206"/>
    <mergeCell ref="W206:W207"/>
    <mergeCell ref="A207:B207"/>
    <mergeCell ref="C207:D207"/>
    <mergeCell ref="F207:H207"/>
    <mergeCell ref="A215:W215"/>
    <mergeCell ref="A217:B217"/>
    <mergeCell ref="C217:W217"/>
    <mergeCell ref="A219:B219"/>
    <mergeCell ref="E219:F219"/>
    <mergeCell ref="G219:J219"/>
    <mergeCell ref="M219:P219"/>
    <mergeCell ref="Q219:W219"/>
    <mergeCell ref="A221:B221"/>
    <mergeCell ref="E221:F221"/>
    <mergeCell ref="G221:J221"/>
    <mergeCell ref="M221:P221"/>
    <mergeCell ref="Q221:W221"/>
    <mergeCell ref="E389:E390"/>
    <mergeCell ref="F389:T389"/>
    <mergeCell ref="V389:V390"/>
    <mergeCell ref="W389:W390"/>
    <mergeCell ref="W391:W392"/>
    <mergeCell ref="F392:H392"/>
    <mergeCell ref="A391:A400"/>
    <mergeCell ref="B393:B394"/>
    <mergeCell ref="C393:D394"/>
    <mergeCell ref="E393:E394"/>
    <mergeCell ref="F393:H393"/>
    <mergeCell ref="W393:W394"/>
    <mergeCell ref="F394:H394"/>
    <mergeCell ref="F390:H390"/>
    <mergeCell ref="B395:B396"/>
    <mergeCell ref="C395:D396"/>
    <mergeCell ref="E395:E396"/>
    <mergeCell ref="F395:H395"/>
    <mergeCell ref="W395:W396"/>
    <mergeCell ref="F396:H396"/>
    <mergeCell ref="B391:B392"/>
    <mergeCell ref="C391:D392"/>
    <mergeCell ref="E391:E392"/>
    <mergeCell ref="F391:H391"/>
    <mergeCell ref="B397:B398"/>
    <mergeCell ref="C397:D398"/>
    <mergeCell ref="E397:E398"/>
    <mergeCell ref="F397:H397"/>
    <mergeCell ref="W397:W398"/>
    <mergeCell ref="F398:H398"/>
    <mergeCell ref="B399:B400"/>
    <mergeCell ref="C399:D400"/>
    <mergeCell ref="E399:E400"/>
    <mergeCell ref="F399:H399"/>
    <mergeCell ref="W399:W400"/>
    <mergeCell ref="F400:H400"/>
    <mergeCell ref="B405:B406"/>
    <mergeCell ref="C405:D406"/>
    <mergeCell ref="E405:E406"/>
    <mergeCell ref="F405:H405"/>
    <mergeCell ref="W405:W406"/>
    <mergeCell ref="F406:H406"/>
    <mergeCell ref="F401:H401"/>
    <mergeCell ref="W401:W402"/>
    <mergeCell ref="F402:H402"/>
    <mergeCell ref="B403:B404"/>
    <mergeCell ref="C403:D404"/>
    <mergeCell ref="E403:E404"/>
    <mergeCell ref="F403:H403"/>
    <mergeCell ref="W403:W404"/>
    <mergeCell ref="F404:H404"/>
    <mergeCell ref="B401:B402"/>
    <mergeCell ref="C401:D402"/>
    <mergeCell ref="E401:E402"/>
    <mergeCell ref="B413:B414"/>
    <mergeCell ref="C413:D414"/>
    <mergeCell ref="E413:E414"/>
    <mergeCell ref="F413:H413"/>
    <mergeCell ref="W413:W414"/>
    <mergeCell ref="F414:H414"/>
    <mergeCell ref="B407:B408"/>
    <mergeCell ref="C407:D408"/>
    <mergeCell ref="E407:E408"/>
    <mergeCell ref="F407:H407"/>
    <mergeCell ref="W407:W408"/>
    <mergeCell ref="F408:H408"/>
    <mergeCell ref="B409:B410"/>
    <mergeCell ref="C409:D410"/>
    <mergeCell ref="E409:E410"/>
    <mergeCell ref="F409:H409"/>
    <mergeCell ref="W409:W410"/>
    <mergeCell ref="F410:H410"/>
    <mergeCell ref="B411:B412"/>
    <mergeCell ref="C411:D412"/>
    <mergeCell ref="E411:E412"/>
    <mergeCell ref="F411:H411"/>
    <mergeCell ref="W411:W412"/>
    <mergeCell ref="F412:H412"/>
    <mergeCell ref="B417:B418"/>
    <mergeCell ref="C417:D418"/>
    <mergeCell ref="E417:E418"/>
    <mergeCell ref="F417:H417"/>
    <mergeCell ref="W417:W418"/>
    <mergeCell ref="F418:H418"/>
    <mergeCell ref="B415:B416"/>
    <mergeCell ref="C415:D416"/>
    <mergeCell ref="E415:E416"/>
    <mergeCell ref="F415:H415"/>
    <mergeCell ref="W415:W416"/>
    <mergeCell ref="F416:H416"/>
    <mergeCell ref="B423:B424"/>
    <mergeCell ref="C423:D424"/>
    <mergeCell ref="E423:E424"/>
    <mergeCell ref="F423:H423"/>
    <mergeCell ref="W423:W424"/>
    <mergeCell ref="F424:H424"/>
    <mergeCell ref="B427:B428"/>
    <mergeCell ref="C427:D428"/>
    <mergeCell ref="E427:E428"/>
    <mergeCell ref="F427:H427"/>
    <mergeCell ref="W427:W428"/>
    <mergeCell ref="F428:H428"/>
    <mergeCell ref="B425:B426"/>
    <mergeCell ref="C425:D426"/>
    <mergeCell ref="E425:E426"/>
    <mergeCell ref="F425:H425"/>
    <mergeCell ref="W425:W426"/>
    <mergeCell ref="F426:H426"/>
    <mergeCell ref="B419:B420"/>
    <mergeCell ref="C419:D420"/>
    <mergeCell ref="E419:E420"/>
    <mergeCell ref="F419:H419"/>
    <mergeCell ref="W419:W420"/>
    <mergeCell ref="F420:H420"/>
    <mergeCell ref="B421:B422"/>
    <mergeCell ref="C421:D422"/>
    <mergeCell ref="E421:E422"/>
    <mergeCell ref="F421:H421"/>
    <mergeCell ref="W421:W422"/>
    <mergeCell ref="F422:H422"/>
    <mergeCell ref="B429:B430"/>
    <mergeCell ref="C429:D430"/>
    <mergeCell ref="E429:E430"/>
    <mergeCell ref="F429:H429"/>
    <mergeCell ref="W429:W430"/>
    <mergeCell ref="F430:H430"/>
    <mergeCell ref="B431:B432"/>
    <mergeCell ref="C431:D432"/>
    <mergeCell ref="E431:E432"/>
    <mergeCell ref="F431:H431"/>
    <mergeCell ref="W431:W432"/>
    <mergeCell ref="F432:H432"/>
    <mergeCell ref="B433:B434"/>
    <mergeCell ref="C433:D434"/>
    <mergeCell ref="E433:E434"/>
    <mergeCell ref="F433:H433"/>
    <mergeCell ref="W433:W434"/>
    <mergeCell ref="F434:H434"/>
    <mergeCell ref="F454:H454"/>
    <mergeCell ref="F456:H456"/>
    <mergeCell ref="F439:H439"/>
    <mergeCell ref="W439:W440"/>
    <mergeCell ref="B435:B436"/>
    <mergeCell ref="C435:D436"/>
    <mergeCell ref="E435:E436"/>
    <mergeCell ref="F435:H435"/>
    <mergeCell ref="W435:W436"/>
    <mergeCell ref="F436:H436"/>
    <mergeCell ref="F440:H440"/>
    <mergeCell ref="F441:H441"/>
    <mergeCell ref="W441:W442"/>
    <mergeCell ref="F442:H442"/>
    <mergeCell ref="F443:H443"/>
    <mergeCell ref="W443:W444"/>
    <mergeCell ref="F444:H444"/>
    <mergeCell ref="B439:B440"/>
    <mergeCell ref="A463:D463"/>
    <mergeCell ref="F463:O463"/>
    <mergeCell ref="Q463:W463"/>
    <mergeCell ref="A459:D459"/>
    <mergeCell ref="F459:O459"/>
    <mergeCell ref="Q459:W459"/>
    <mergeCell ref="A460:D460"/>
    <mergeCell ref="F460:O460"/>
    <mergeCell ref="Q460:W460"/>
    <mergeCell ref="A462:D462"/>
    <mergeCell ref="F462:O462"/>
    <mergeCell ref="Q462:W462"/>
    <mergeCell ref="E366:F366"/>
    <mergeCell ref="G366:J366"/>
    <mergeCell ref="M366:P366"/>
    <mergeCell ref="Q366:W366"/>
    <mergeCell ref="C368:F368"/>
    <mergeCell ref="O368:V368"/>
    <mergeCell ref="E369:F369"/>
    <mergeCell ref="O369:V369"/>
    <mergeCell ref="E370:F370"/>
    <mergeCell ref="A372:W372"/>
    <mergeCell ref="A373:B374"/>
    <mergeCell ref="C373:D374"/>
    <mergeCell ref="E373:E374"/>
    <mergeCell ref="F373:T373"/>
    <mergeCell ref="V373:V374"/>
    <mergeCell ref="W373:W374"/>
    <mergeCell ref="F374:H374"/>
    <mergeCell ref="A375:B375"/>
    <mergeCell ref="C375:D375"/>
    <mergeCell ref="F375:H375"/>
    <mergeCell ref="W375:W376"/>
    <mergeCell ref="A376:B376"/>
    <mergeCell ref="C376:D376"/>
    <mergeCell ref="F376:H376"/>
    <mergeCell ref="A377:W377"/>
    <mergeCell ref="A378:B379"/>
    <mergeCell ref="C378:D379"/>
    <mergeCell ref="E378:E379"/>
    <mergeCell ref="F378:T378"/>
    <mergeCell ref="V378:V379"/>
    <mergeCell ref="W378:W379"/>
    <mergeCell ref="F379:H379"/>
    <mergeCell ref="A380:B380"/>
    <mergeCell ref="C380:D380"/>
    <mergeCell ref="F380:H380"/>
    <mergeCell ref="W380:W381"/>
    <mergeCell ref="A381:B381"/>
    <mergeCell ref="C381:D381"/>
    <mergeCell ref="F381:H381"/>
    <mergeCell ref="A383:V383"/>
    <mergeCell ref="A385:E385"/>
    <mergeCell ref="F385:W385"/>
    <mergeCell ref="A300:B300"/>
    <mergeCell ref="C300:W300"/>
    <mergeCell ref="A302:W302"/>
    <mergeCell ref="A304:B304"/>
    <mergeCell ref="C304:W304"/>
    <mergeCell ref="A306:B306"/>
    <mergeCell ref="E306:F306"/>
    <mergeCell ref="G306:J306"/>
    <mergeCell ref="M306:P306"/>
    <mergeCell ref="Q306:W306"/>
    <mergeCell ref="A308:B308"/>
    <mergeCell ref="E308:F308"/>
    <mergeCell ref="G308:J308"/>
    <mergeCell ref="M308:P308"/>
    <mergeCell ref="Q308:W308"/>
    <mergeCell ref="C310:F310"/>
    <mergeCell ref="O310:V310"/>
    <mergeCell ref="E311:F311"/>
    <mergeCell ref="O311:V311"/>
    <mergeCell ref="E312:F312"/>
    <mergeCell ref="A314:W314"/>
    <mergeCell ref="A319:W319"/>
    <mergeCell ref="A320:B321"/>
    <mergeCell ref="C320:D321"/>
    <mergeCell ref="E320:E321"/>
    <mergeCell ref="F320:T320"/>
    <mergeCell ref="V320:V321"/>
    <mergeCell ref="W320:W321"/>
    <mergeCell ref="F321:H321"/>
    <mergeCell ref="A322:B322"/>
    <mergeCell ref="C322:D322"/>
    <mergeCell ref="F322:H322"/>
    <mergeCell ref="W322:W323"/>
    <mergeCell ref="A323:B323"/>
    <mergeCell ref="C323:D323"/>
    <mergeCell ref="F323:H323"/>
    <mergeCell ref="A325:V325"/>
    <mergeCell ref="A327:E327"/>
    <mergeCell ref="F327:W327"/>
    <mergeCell ref="A271:B271"/>
    <mergeCell ref="C271:W271"/>
    <mergeCell ref="A273:W273"/>
    <mergeCell ref="A275:B275"/>
    <mergeCell ref="C275:W275"/>
    <mergeCell ref="A277:B277"/>
    <mergeCell ref="E277:F277"/>
    <mergeCell ref="G277:J277"/>
    <mergeCell ref="M277:P277"/>
    <mergeCell ref="Q277:W277"/>
    <mergeCell ref="A279:B279"/>
    <mergeCell ref="E279:F279"/>
    <mergeCell ref="G279:J279"/>
    <mergeCell ref="M279:P279"/>
    <mergeCell ref="Q279:W279"/>
    <mergeCell ref="C281:F281"/>
    <mergeCell ref="O281:V281"/>
    <mergeCell ref="E282:F282"/>
    <mergeCell ref="O282:V282"/>
    <mergeCell ref="E283:F283"/>
    <mergeCell ref="A285:W285"/>
    <mergeCell ref="C286:D287"/>
    <mergeCell ref="E286:E287"/>
    <mergeCell ref="F286:T286"/>
    <mergeCell ref="V286:V287"/>
    <mergeCell ref="W286:W287"/>
    <mergeCell ref="F287:H287"/>
    <mergeCell ref="A288:B288"/>
    <mergeCell ref="C288:D288"/>
    <mergeCell ref="F288:H288"/>
    <mergeCell ref="W288:W289"/>
    <mergeCell ref="A289:B289"/>
    <mergeCell ref="C289:D289"/>
    <mergeCell ref="F289:H289"/>
    <mergeCell ref="E254:F254"/>
    <mergeCell ref="A256:W256"/>
    <mergeCell ref="A290:W290"/>
    <mergeCell ref="A291:B292"/>
    <mergeCell ref="C291:D292"/>
    <mergeCell ref="E291:E292"/>
    <mergeCell ref="F291:T291"/>
    <mergeCell ref="V291:V292"/>
    <mergeCell ref="W291:W292"/>
    <mergeCell ref="F292:H292"/>
    <mergeCell ref="A257:B258"/>
    <mergeCell ref="C257:D258"/>
    <mergeCell ref="E257:E258"/>
    <mergeCell ref="F257:T257"/>
    <mergeCell ref="V257:V258"/>
    <mergeCell ref="W257:W258"/>
    <mergeCell ref="F258:H258"/>
    <mergeCell ref="A259:B259"/>
    <mergeCell ref="C259:D259"/>
    <mergeCell ref="F259:H259"/>
    <mergeCell ref="W259:W260"/>
    <mergeCell ref="A260:B260"/>
    <mergeCell ref="C260:D260"/>
    <mergeCell ref="F260:H260"/>
    <mergeCell ref="A250:B250"/>
    <mergeCell ref="E250:F250"/>
    <mergeCell ref="G250:J250"/>
    <mergeCell ref="M250:P250"/>
    <mergeCell ref="Q250:W250"/>
    <mergeCell ref="C252:F252"/>
    <mergeCell ref="O252:V252"/>
    <mergeCell ref="E253:F253"/>
    <mergeCell ref="O253:V253"/>
    <mergeCell ref="A242:B242"/>
    <mergeCell ref="C242:W242"/>
    <mergeCell ref="A244:W244"/>
    <mergeCell ref="A246:B246"/>
    <mergeCell ref="C246:W246"/>
    <mergeCell ref="A248:B248"/>
    <mergeCell ref="E248:F248"/>
    <mergeCell ref="G248:J248"/>
    <mergeCell ref="M248:P248"/>
    <mergeCell ref="Q248:W248"/>
    <mergeCell ref="A267:V267"/>
    <mergeCell ref="A269:E269"/>
    <mergeCell ref="F269:W269"/>
    <mergeCell ref="A270:W270"/>
    <mergeCell ref="A299:W299"/>
    <mergeCell ref="A328:W328"/>
    <mergeCell ref="A261:W261"/>
    <mergeCell ref="A262:B263"/>
    <mergeCell ref="C262:D263"/>
    <mergeCell ref="E262:E263"/>
    <mergeCell ref="F262:T262"/>
    <mergeCell ref="V262:V263"/>
    <mergeCell ref="W262:W263"/>
    <mergeCell ref="F263:H263"/>
    <mergeCell ref="A264:B264"/>
    <mergeCell ref="C264:D264"/>
    <mergeCell ref="F264:H264"/>
    <mergeCell ref="W264:W265"/>
    <mergeCell ref="A265:B265"/>
    <mergeCell ref="C265:D265"/>
    <mergeCell ref="F265:H265"/>
    <mergeCell ref="A296:V296"/>
    <mergeCell ref="A298:E298"/>
    <mergeCell ref="F298:W298"/>
  </mergeCells>
  <phoneticPr fontId="37" type="noConversion"/>
  <conditionalFormatting sqref="Y52:Y53">
    <cfRule type="cellIs" dxfId="71" priority="136" operator="equal">
      <formula>"Incorrecto existen números que no son fijos"</formula>
    </cfRule>
  </conditionalFormatting>
  <conditionalFormatting sqref="Y57:Y58">
    <cfRule type="cellIs" dxfId="70" priority="135" operator="equal">
      <formula>"Incorrecto existen números que no son fijos"</formula>
    </cfRule>
  </conditionalFormatting>
  <conditionalFormatting sqref="Y88:Y89">
    <cfRule type="cellIs" dxfId="69" priority="129" operator="equal">
      <formula>"Incorrecto existen números que no son fijos"</formula>
    </cfRule>
  </conditionalFormatting>
  <conditionalFormatting sqref="Y83:Y84">
    <cfRule type="cellIs" dxfId="68" priority="130" operator="equal">
      <formula>"Incorrecto existen números que no son fijos"</formula>
    </cfRule>
  </conditionalFormatting>
  <conditionalFormatting sqref="Y114:Y115">
    <cfRule type="cellIs" dxfId="67" priority="124" operator="equal">
      <formula>"Incorrecto existen números que no son fijos"</formula>
    </cfRule>
  </conditionalFormatting>
  <conditionalFormatting sqref="Y119:Y120">
    <cfRule type="cellIs" dxfId="66" priority="123" operator="equal">
      <formula>"Incorrecto existen números que no son fijos"</formula>
    </cfRule>
  </conditionalFormatting>
  <conditionalFormatting sqref="Y143:Y144">
    <cfRule type="cellIs" dxfId="65" priority="118" operator="equal">
      <formula>"Incorrecto existen números que no son fijos"</formula>
    </cfRule>
  </conditionalFormatting>
  <conditionalFormatting sqref="Y148:Y149">
    <cfRule type="cellIs" dxfId="64" priority="117" operator="equal">
      <formula>"Incorrecto existen números que no son fijos"</formula>
    </cfRule>
  </conditionalFormatting>
  <conditionalFormatting sqref="Y172:Y173">
    <cfRule type="cellIs" dxfId="63" priority="112" operator="equal">
      <formula>"Incorrecto existen números que no son fijos"</formula>
    </cfRule>
  </conditionalFormatting>
  <conditionalFormatting sqref="Y177:Y178">
    <cfRule type="cellIs" dxfId="62" priority="111" operator="equal">
      <formula>"Incorrecto existen números que no son fijos"</formula>
    </cfRule>
  </conditionalFormatting>
  <conditionalFormatting sqref="Y201:Y202">
    <cfRule type="cellIs" dxfId="61" priority="106" operator="equal">
      <formula>"Incorrecto existen números que no son fijos"</formula>
    </cfRule>
  </conditionalFormatting>
  <conditionalFormatting sqref="Y206:Y207">
    <cfRule type="cellIs" dxfId="60" priority="105" operator="equal">
      <formula>"Incorrecto existen números que no son fijos"</formula>
    </cfRule>
  </conditionalFormatting>
  <conditionalFormatting sqref="W52">
    <cfRule type="cellIs" dxfId="59" priority="81" operator="equal">
      <formula>"Favor de indicar el tipo de fórmula"</formula>
    </cfRule>
    <cfRule type="cellIs" dxfId="58" priority="82" operator="equal">
      <formula>"Favor de proporcionar valores al calendario de las 2 variables en lo programado"</formula>
    </cfRule>
  </conditionalFormatting>
  <conditionalFormatting sqref="W57">
    <cfRule type="cellIs" dxfId="57" priority="79" operator="equal">
      <formula>"Favor de indicar el tipo de fórmula"</formula>
    </cfRule>
    <cfRule type="cellIs" dxfId="56" priority="80" operator="equal">
      <formula>"Favor de proporcionar valores al calendario de las 2 variables en lo programado"</formula>
    </cfRule>
  </conditionalFormatting>
  <conditionalFormatting sqref="W83">
    <cfRule type="cellIs" dxfId="55" priority="77" operator="equal">
      <formula>"Favor de indicar el tipo de fórmula"</formula>
    </cfRule>
    <cfRule type="cellIs" dxfId="54" priority="78" operator="equal">
      <formula>"Favor de proporcionar valores al calendario de las 2 variables en lo programado"</formula>
    </cfRule>
  </conditionalFormatting>
  <conditionalFormatting sqref="W88">
    <cfRule type="cellIs" dxfId="53" priority="75" operator="equal">
      <formula>"Favor de indicar el tipo de fórmula"</formula>
    </cfRule>
    <cfRule type="cellIs" dxfId="52" priority="76" operator="equal">
      <formula>"Favor de proporcionar valores al calendario de las 2 variables en lo programado"</formula>
    </cfRule>
  </conditionalFormatting>
  <conditionalFormatting sqref="W114">
    <cfRule type="cellIs" dxfId="51" priority="73" operator="equal">
      <formula>"Favor de indicar el tipo de fórmula"</formula>
    </cfRule>
    <cfRule type="cellIs" dxfId="50" priority="74" operator="equal">
      <formula>"Favor de proporcionar valores al calendario de las 2 variables en lo programado"</formula>
    </cfRule>
  </conditionalFormatting>
  <conditionalFormatting sqref="W119">
    <cfRule type="cellIs" dxfId="49" priority="69" operator="equal">
      <formula>"Favor de indicar el tipo de fórmula"</formula>
    </cfRule>
    <cfRule type="cellIs" dxfId="48" priority="70" operator="equal">
      <formula>"Favor de proporcionar valores al calendario de las 2 variables en lo programado"</formula>
    </cfRule>
  </conditionalFormatting>
  <conditionalFormatting sqref="W143">
    <cfRule type="cellIs" dxfId="47" priority="67" operator="equal">
      <formula>"Favor de indicar el tipo de fórmula"</formula>
    </cfRule>
    <cfRule type="cellIs" dxfId="46" priority="68" operator="equal">
      <formula>"Favor de proporcionar valores al calendario de las 2 variables en lo programado"</formula>
    </cfRule>
  </conditionalFormatting>
  <conditionalFormatting sqref="W148">
    <cfRule type="cellIs" dxfId="45" priority="65" operator="equal">
      <formula>"Favor de indicar el tipo de fórmula"</formula>
    </cfRule>
    <cfRule type="cellIs" dxfId="44" priority="66" operator="equal">
      <formula>"Favor de proporcionar valores al calendario de las 2 variables en lo programado"</formula>
    </cfRule>
  </conditionalFormatting>
  <conditionalFormatting sqref="W172">
    <cfRule type="cellIs" dxfId="43" priority="63" operator="equal">
      <formula>"Favor de indicar el tipo de fórmula"</formula>
    </cfRule>
    <cfRule type="cellIs" dxfId="42" priority="64" operator="equal">
      <formula>"Favor de proporcionar valores al calendario de las 2 variables en lo programado"</formula>
    </cfRule>
  </conditionalFormatting>
  <conditionalFormatting sqref="W177">
    <cfRule type="cellIs" dxfId="41" priority="61" operator="equal">
      <formula>"Favor de indicar el tipo de fórmula"</formula>
    </cfRule>
    <cfRule type="cellIs" dxfId="40" priority="62" operator="equal">
      <formula>"Favor de proporcionar valores al calendario de las 2 variables en lo programado"</formula>
    </cfRule>
  </conditionalFormatting>
  <conditionalFormatting sqref="W201">
    <cfRule type="cellIs" dxfId="39" priority="59" operator="equal">
      <formula>"Favor de indicar el tipo de fórmula"</formula>
    </cfRule>
    <cfRule type="cellIs" dxfId="38" priority="60" operator="equal">
      <formula>"Favor de proporcionar valores al calendario de las 2 variables en lo programado"</formula>
    </cfRule>
  </conditionalFormatting>
  <conditionalFormatting sqref="W206">
    <cfRule type="cellIs" dxfId="37" priority="57" operator="equal">
      <formula>"Favor de indicar el tipo de fórmula"</formula>
    </cfRule>
    <cfRule type="cellIs" dxfId="36" priority="58" operator="equal">
      <formula>"Favor de proporcionar valores al calendario de las 2 variables en lo programado"</formula>
    </cfRule>
  </conditionalFormatting>
  <conditionalFormatting sqref="Y375:Y376">
    <cfRule type="cellIs" dxfId="35" priority="52" operator="equal">
      <formula>"Incorrecto existen números que no son fijos"</formula>
    </cfRule>
  </conditionalFormatting>
  <conditionalFormatting sqref="Y380:Y381">
    <cfRule type="cellIs" dxfId="34" priority="51" operator="equal">
      <formula>"Incorrecto existen números que no son fijos"</formula>
    </cfRule>
  </conditionalFormatting>
  <conditionalFormatting sqref="Y317:Y318">
    <cfRule type="cellIs" dxfId="33" priority="46" operator="equal">
      <formula>"Incorrecto existen números que no son fijos"</formula>
    </cfRule>
  </conditionalFormatting>
  <conditionalFormatting sqref="Y322:Y323">
    <cfRule type="cellIs" dxfId="32" priority="45" operator="equal">
      <formula>"Incorrecto existen números que no son fijos"</formula>
    </cfRule>
  </conditionalFormatting>
  <conditionalFormatting sqref="Y288:Y289">
    <cfRule type="cellIs" dxfId="31" priority="40" operator="equal">
      <formula>"Incorrecto existen números que no son fijos"</formula>
    </cfRule>
  </conditionalFormatting>
  <conditionalFormatting sqref="Y293:Y294">
    <cfRule type="cellIs" dxfId="30" priority="39" operator="equal">
      <formula>"Incorrecto existen números que no son fijos"</formula>
    </cfRule>
  </conditionalFormatting>
  <conditionalFormatting sqref="W317">
    <cfRule type="cellIs" dxfId="29" priority="19" operator="equal">
      <formula>"Favor de indicar el tipo de fórmula"</formula>
    </cfRule>
    <cfRule type="cellIs" dxfId="28" priority="20" operator="equal">
      <formula>"Favor de proporcionar valores al calendario de las 2 variables en lo programado"</formula>
    </cfRule>
  </conditionalFormatting>
  <conditionalFormatting sqref="Y259:Y260">
    <cfRule type="cellIs" dxfId="27" priority="34" operator="equal">
      <formula>"Incorrecto existen números que no son fijos"</formula>
    </cfRule>
  </conditionalFormatting>
  <conditionalFormatting sqref="Y264:Y265">
    <cfRule type="cellIs" dxfId="26" priority="33" operator="equal">
      <formula>"Incorrecto existen números que no son fijos"</formula>
    </cfRule>
  </conditionalFormatting>
  <conditionalFormatting sqref="W375">
    <cfRule type="cellIs" dxfId="25" priority="9" operator="equal">
      <formula>"Favor de indicar el tipo de fórmula"</formula>
    </cfRule>
    <cfRule type="cellIs" dxfId="24" priority="10" operator="equal">
      <formula>"Favor de proporcionar valores al calendario de las 2 variables en lo programado"</formula>
    </cfRule>
  </conditionalFormatting>
  <conditionalFormatting sqref="W259">
    <cfRule type="cellIs" dxfId="23" priority="27" operator="equal">
      <formula>"Favor de indicar el tipo de fórmula"</formula>
    </cfRule>
    <cfRule type="cellIs" dxfId="22" priority="28" operator="equal">
      <formula>"Favor de proporcionar valores al calendario de las 2 variables en lo programado"</formula>
    </cfRule>
  </conditionalFormatting>
  <conditionalFormatting sqref="W264">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88">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93">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322">
    <cfRule type="cellIs" dxfId="15" priority="17" operator="equal">
      <formula>"Favor de indicar el tipo de fórmula"</formula>
    </cfRule>
    <cfRule type="cellIs" dxfId="14" priority="18" operator="equal">
      <formula>"Favor de proporcionar valores al calendario de las 2 variables en lo programado"</formula>
    </cfRule>
  </conditionalFormatting>
  <conditionalFormatting sqref="Y230:Y231">
    <cfRule type="cellIs" dxfId="13" priority="16" operator="equal">
      <formula>"Incorrecto existen números que no son fijos"</formula>
    </cfRule>
  </conditionalFormatting>
  <conditionalFormatting sqref="Y235:Y236">
    <cfRule type="cellIs" dxfId="12" priority="15" operator="equal">
      <formula>"Incorrecto existen números que no son fijos"</formula>
    </cfRule>
  </conditionalFormatting>
  <conditionalFormatting sqref="W230">
    <cfRule type="cellIs" dxfId="11" priority="13" operator="equal">
      <formula>"Favor de indicar el tipo de fórmula"</formula>
    </cfRule>
    <cfRule type="cellIs" dxfId="10" priority="14" operator="equal">
      <formula>"Favor de proporcionar valores al calendario de las 2 variables en lo programado"</formula>
    </cfRule>
  </conditionalFormatting>
  <conditionalFormatting sqref="W235">
    <cfRule type="cellIs" dxfId="9" priority="11" operator="equal">
      <formula>"Favor de indicar el tipo de fórmula"</formula>
    </cfRule>
    <cfRule type="cellIs" dxfId="8" priority="12" operator="equal">
      <formula>"Favor de proporcionar valores al calendario de las 2 variables en lo programado"</formula>
    </cfRule>
  </conditionalFormatting>
  <conditionalFormatting sqref="W380">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Y346:Y347">
    <cfRule type="cellIs" dxfId="5" priority="6" operator="equal">
      <formula>"Incorrecto existen números que no son fijos"</formula>
    </cfRule>
  </conditionalFormatting>
  <conditionalFormatting sqref="Y351:Y352">
    <cfRule type="cellIs" dxfId="4" priority="5" operator="equal">
      <formula>"Incorrecto existen números que no son fijos"</formula>
    </cfRule>
  </conditionalFormatting>
  <conditionalFormatting sqref="W346">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1">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43 C74 C105 C134 C163 C192 C366 C308 C279 C250 C221 C337" xr:uid="{00000000-0002-0000-0300-000000000000}">
      <formula1>"Estratégico, Gestión"</formula1>
    </dataValidation>
    <dataValidation type="list" allowBlank="1" showInputMessage="1" showErrorMessage="1" sqref="C41 C190 W40 C72 W71 W42 C103 W102 W73 C132 W131 W104 C161 W160 W133 W189 W162 W191 C364 W363 W365 C306 W305 W307 C277 W276 W278 C248 W247 W249 C219 W218 W220 C335 W334 W336" xr:uid="{00000000-0002-0000-0300-000001000000}">
      <formula1>"Eficiencia, Eficacia, Economía, Calidad"</formula1>
    </dataValidation>
    <dataValidation type="list" allowBlank="1" showInputMessage="1" showErrorMessage="1" sqref="Q105:W105 Q74:W74 Q43:W43 Q134:W134 Q163:W163 Q192:W192 Q366:W366 Q308:W308 Q279:W279 Q250:W250 Q221:W221 Q337:W337" xr:uid="{00000000-0002-0000-0300-000002000000}">
      <formula1>"Ascendente, Descendente, Regular, Nominal"</formula1>
    </dataValidation>
    <dataValidation type="list" allowBlank="1" showInputMessage="1" showErrorMessage="1" sqref="G105:J105 G43:J43 G74:J74 G134:J134 G163:J163 G192:J192 G366:J366 G308:J308 G279:J279 G250:J250 G221:J221 G337:J337" xr:uid="{00000000-0002-0000-0300-000003000000}">
      <formula1>"Porcentaje, Variación Porcentual,Promedio, Otras"</formula1>
    </dataValidation>
  </dataValidations>
  <printOptions horizontalCentered="1"/>
  <pageMargins left="0.25" right="0.25" top="0.75" bottom="0.75" header="0.3" footer="0.3"/>
  <pageSetup scale="56" fitToHeight="0" orientation="portrait" r:id="rId1"/>
  <headerFooter alignWithMargins="0">
    <oddHeader>&amp;R&amp;"Arial,Negrita"PP-M</oddHeader>
    <oddFooter>&amp;R&amp;"Arial,Negrita"Este documento deberá ser entregado en medio digital e impreso</oddFooter>
  </headerFooter>
  <rowBreaks count="2" manualBreakCount="2">
    <brk id="84" max="22" man="1"/>
    <brk id="160" max="22"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2020-04-22T15:36:31Z</cp:lastPrinted>
  <dcterms:created xsi:type="dcterms:W3CDTF">2012-07-03T15:10:24Z</dcterms:created>
  <dcterms:modified xsi:type="dcterms:W3CDTF">2020-10-14T15:46:30Z</dcterms:modified>
</cp:coreProperties>
</file>