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F2A556B0-29F2-4B44-82AD-049DA6335B78}" xr6:coauthVersionLast="45" xr6:coauthVersionMax="45" xr10:uidLastSave="{00000000-0000-0000-0000-000000000000}"/>
  <bookViews>
    <workbookView xWindow="-120" yWindow="-120" windowWidth="29040" windowHeight="15840" tabRatio="71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2020'!$A$1:$W$633</definedName>
    <definedName name="finalidad" localSheetId="1">'Instructivo de llenado-Formato'!#REF!</definedName>
    <definedName name="finalidad" localSheetId="3">'Programa Presupuestario 2020'!$A$262:$A$265</definedName>
    <definedName name="finalidad">#REF!</definedName>
    <definedName name="funcion1" localSheetId="1">'Instructivo de llenado-Formato'!#REF!</definedName>
    <definedName name="funcion1" localSheetId="3">'Programa Presupuestario 2020'!$A$269:$A$276</definedName>
    <definedName name="funcion1">#REF!</definedName>
    <definedName name="funcion2" localSheetId="1">'Instructivo de llenado-Formato'!#REF!</definedName>
    <definedName name="funcion2" localSheetId="3">'Programa Presupuestario 2020'!$A$277:$A$283</definedName>
    <definedName name="funcion2">#REF!</definedName>
    <definedName name="funcion3" localSheetId="1">'Instructivo de llenado-Formato'!#REF!</definedName>
    <definedName name="funcion3" localSheetId="3">'Programa Presupuestario 2020'!$A$284:$A$292</definedName>
    <definedName name="funcion3">#REF!</definedName>
    <definedName name="funcion4" localSheetId="1">'Instructivo de llenado-Formato'!#REF!</definedName>
    <definedName name="funcion4" localSheetId="3">'Programa Presupuestario 2020'!$A$293:$A$296</definedName>
    <definedName name="funcion4">#REF!</definedName>
    <definedName name="Rfinalidad" localSheetId="1">'Instructivo de llenado-Formato'!#REF!</definedName>
    <definedName name="Rfinalidad" localSheetId="3">'Programa Presupuestario 2020'!$A$262:$B$265</definedName>
    <definedName name="Rfinalidad">#REF!</definedName>
    <definedName name="Rfuncion1" localSheetId="1">'Instructivo de llenado-Formato'!#REF!</definedName>
    <definedName name="Rfuncion1" localSheetId="3">'Programa Presupuestario 2020'!$A$269:$B$276</definedName>
    <definedName name="Rfuncion1">#REF!</definedName>
    <definedName name="Rfuncion3" localSheetId="1">'Instructivo de llenado-Formato'!#REF!</definedName>
    <definedName name="Rfuncion3" localSheetId="3">'Programa Presupuestario 2020'!$A$284:$B$292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76" i="57" l="1"/>
  <c r="W173" i="57"/>
  <c r="W147" i="57"/>
  <c r="V174" i="57" l="1"/>
  <c r="U174" i="57"/>
  <c r="E174" i="57"/>
  <c r="C174" i="57"/>
  <c r="V173" i="57"/>
  <c r="E173" i="57"/>
  <c r="C173" i="57"/>
  <c r="V169" i="57"/>
  <c r="W168" i="57" s="1"/>
  <c r="U169" i="57"/>
  <c r="V168" i="57"/>
  <c r="V231" i="57"/>
  <c r="V230" i="57"/>
  <c r="V229" i="57"/>
  <c r="W229" i="57" l="1"/>
  <c r="E205" i="57" l="1"/>
  <c r="C205" i="57"/>
  <c r="E204" i="57"/>
  <c r="C204" i="57"/>
  <c r="E145" i="57"/>
  <c r="C145" i="57"/>
  <c r="E144" i="57"/>
  <c r="C144" i="57"/>
  <c r="E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39" i="57" l="1"/>
  <c r="W110" i="57"/>
  <c r="W79" i="57"/>
  <c r="W53" i="57"/>
  <c r="W56" i="57" l="1"/>
  <c r="V232" i="57"/>
  <c r="W231" i="57" s="1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19" i="57" l="1"/>
  <c r="W217" i="57"/>
  <c r="W227" i="57"/>
  <c r="W221" i="57"/>
  <c r="W223" i="57"/>
  <c r="W225" i="57"/>
  <c r="W84" i="57"/>
  <c r="W87" i="57" s="1"/>
  <c r="W20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<sst xmlns="http://schemas.openxmlformats.org/spreadsheetml/2006/main" count="2473" uniqueCount="1114">
  <si>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</si>
  <si>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</si>
  <si>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</si>
  <si>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</si>
  <si>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</si>
  <si>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</si>
  <si>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</si>
  <si>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</si>
  <si>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</si>
  <si>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</si>
  <si>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</si>
  <si>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</si>
  <si>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</si>
  <si>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</si>
  <si>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</si>
  <si>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</si>
  <si>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</si>
  <si>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</si>
  <si>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</si>
  <si>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</si>
  <si>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</si>
  <si>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</si>
  <si>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</si>
  <si>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</si>
  <si>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</si>
  <si>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</si>
  <si>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</si>
  <si>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</si>
  <si>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</si>
  <si>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</si>
  <si>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</si>
  <si>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</si>
  <si>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</si>
  <si>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</si>
  <si>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</si>
  <si>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</si>
  <si>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</si>
  <si>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</si>
  <si>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</si>
  <si>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</si>
  <si>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</si>
  <si>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</si>
  <si>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</si>
  <si>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</si>
  <si>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</si>
  <si>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</si>
  <si>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</si>
  <si>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</si>
  <si>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</si>
  <si>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</si>
  <si>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</si>
  <si>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</si>
  <si>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</si>
  <si>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</si>
  <si>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</si>
  <si>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</si>
  <si>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</si>
  <si>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</si>
  <si>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</si>
  <si>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</si>
  <si>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</si>
  <si>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</si>
  <si>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</si>
  <si>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</si>
  <si>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</si>
  <si>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</si>
  <si>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</si>
  <si>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</si>
  <si>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</si>
  <si>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</si>
  <si>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</si>
  <si>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</si>
  <si>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</si>
  <si>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</si>
  <si>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</si>
  <si>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</si>
  <si>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</si>
  <si>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</si>
  <si>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</si>
  <si>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</si>
  <si>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</si>
  <si>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</si>
  <si>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</si>
  <si>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</si>
  <si>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</si>
  <si>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</si>
  <si>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</si>
  <si>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</si>
  <si>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</si>
  <si>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</si>
  <si>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</si>
  <si>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</si>
  <si>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</si>
  <si>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</si>
  <si>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</si>
  <si>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</si>
  <si>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</si>
  <si>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</si>
  <si>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</si>
  <si>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</si>
  <si>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</si>
  <si>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</si>
  <si>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</si>
  <si>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</si>
  <si>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</si>
  <si>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</si>
  <si>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</si>
  <si>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</si>
  <si>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</si>
  <si>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</si>
  <si>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</si>
  <si>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</si>
  <si>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</si>
  <si>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</si>
  <si>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</si>
  <si>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</si>
  <si>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</si>
  <si>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</si>
  <si>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</si>
  <si>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</si>
  <si>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</si>
  <si>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</si>
  <si>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</si>
  <si>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</si>
  <si>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</si>
  <si>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</si>
  <si>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</si>
  <si>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</si>
  <si>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</si>
  <si>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</si>
  <si>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</si>
  <si>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</si>
  <si>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</si>
  <si>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</si>
  <si>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</si>
  <si>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</si>
  <si>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</si>
  <si>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</si>
  <si>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</si>
  <si>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</si>
  <si>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</si>
  <si>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</si>
  <si>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</si>
  <si>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</si>
  <si>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</si>
  <si>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</si>
  <si>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</si>
  <si>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</si>
  <si>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</si>
  <si>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</si>
  <si>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</si>
  <si>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</si>
  <si>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</si>
  <si>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</si>
  <si>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</si>
  <si>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</si>
  <si>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</si>
  <si>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</si>
  <si>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</si>
  <si>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</si>
  <si>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</si>
  <si>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</si>
  <si>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</si>
  <si>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</si>
  <si>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</si>
  <si>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</si>
  <si>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</si>
  <si>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</si>
  <si>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</si>
  <si>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</si>
  <si>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</si>
  <si>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</si>
  <si>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</si>
  <si>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</si>
  <si>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</si>
  <si>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</si>
  <si>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</si>
  <si>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</si>
  <si>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</si>
  <si>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</si>
  <si>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</si>
  <si>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</si>
  <si>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</si>
  <si>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</si>
  <si>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</si>
  <si>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</si>
  <si>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</si>
  <si>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</si>
  <si>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</si>
  <si>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</si>
  <si>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</si>
  <si>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</si>
  <si>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</si>
  <si>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</si>
  <si>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</si>
  <si>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</si>
  <si>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</si>
  <si>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</si>
  <si>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</si>
  <si>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</si>
  <si>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</si>
  <si>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</si>
  <si>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</si>
  <si>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</si>
  <si>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</si>
  <si>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</si>
  <si>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</si>
  <si>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</si>
  <si>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</si>
  <si>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</si>
  <si>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</si>
  <si>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</si>
  <si>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</si>
  <si>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</si>
  <si>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</si>
  <si>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</si>
  <si>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</si>
  <si>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</si>
  <si>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</si>
  <si>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</si>
  <si>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</si>
  <si>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</si>
  <si>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</si>
  <si>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</si>
  <si>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</si>
  <si>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</si>
  <si>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</si>
  <si>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</si>
  <si>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</si>
  <si>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</si>
  <si>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</si>
  <si>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</si>
  <si>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</si>
  <si>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</si>
  <si>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</si>
  <si>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</si>
  <si>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</si>
  <si>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</si>
  <si>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</si>
  <si>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</si>
  <si>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</si>
  <si>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</si>
  <si>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</si>
  <si>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</si>
  <si>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</si>
  <si>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</si>
  <si>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</si>
  <si>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</si>
  <si>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</si>
  <si>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</si>
  <si>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</si>
  <si>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</si>
  <si>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</si>
  <si>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</si>
  <si>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</si>
  <si>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</si>
  <si>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</si>
  <si>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</si>
  <si>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</si>
  <si>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</si>
  <si>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</si>
  <si>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</si>
  <si>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</si>
  <si>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</si>
  <si>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</si>
  <si>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</si>
  <si>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</si>
  <si>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</si>
  <si>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</si>
  <si>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</si>
  <si>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</si>
  <si>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</si>
  <si>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</si>
  <si>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</si>
  <si>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</si>
  <si>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</si>
  <si>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</si>
  <si>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</si>
  <si>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</si>
  <si>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</si>
  <si>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</si>
  <si>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</si>
  <si>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</si>
  <si>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</si>
  <si>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</si>
  <si>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</si>
  <si>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</si>
  <si>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</si>
  <si>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</si>
  <si>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</si>
  <si>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</si>
  <si>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</si>
  <si>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</si>
  <si>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</si>
  <si>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</si>
  <si>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</si>
  <si>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</si>
  <si>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</si>
  <si>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</si>
  <si>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</si>
  <si>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</si>
  <si>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</si>
  <si>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</si>
  <si>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</si>
  <si>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</si>
  <si>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</si>
  <si>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</si>
  <si>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</si>
  <si>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</si>
  <si>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</si>
  <si>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</si>
  <si>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</si>
  <si>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</si>
  <si>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</si>
  <si>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</si>
  <si>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</si>
  <si>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</si>
  <si>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</si>
  <si>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</si>
  <si>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</si>
  <si>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</si>
  <si>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</si>
  <si>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</si>
  <si>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</si>
  <si>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</si>
  <si>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</si>
  <si>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</si>
  <si>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</si>
  <si>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</si>
  <si>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</si>
  <si>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</si>
  <si>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</si>
  <si>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</si>
  <si>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</si>
  <si>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</si>
  <si>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</si>
  <si>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</si>
  <si>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</si>
  <si>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</si>
  <si>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</si>
  <si>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</si>
  <si>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</si>
  <si>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</si>
  <si>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</si>
  <si>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</si>
  <si>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</si>
  <si>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</si>
  <si>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</si>
  <si>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</si>
  <si>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</si>
  <si>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</si>
  <si>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</si>
  <si>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</si>
  <si>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</si>
  <si>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</si>
  <si>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</si>
  <si>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</si>
  <si>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</si>
  <si>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</si>
  <si>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</si>
  <si>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</si>
  <si>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</si>
  <si>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</si>
  <si>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</si>
  <si>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</si>
  <si>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</si>
  <si>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</si>
  <si>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</si>
  <si>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</si>
  <si>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</si>
  <si>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</si>
  <si>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</si>
  <si>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</si>
  <si>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</si>
  <si>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</si>
  <si>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</si>
  <si>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</si>
  <si>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</si>
  <si>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</si>
  <si>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</si>
  <si>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</si>
  <si>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</si>
  <si>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</si>
  <si>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</si>
  <si>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</si>
  <si>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</si>
  <si>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</si>
  <si>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</si>
  <si>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</si>
  <si>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</si>
  <si>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</si>
  <si>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</si>
  <si>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</si>
  <si>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</si>
  <si>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</si>
  <si>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</si>
  <si>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</si>
  <si>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</si>
  <si>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</si>
  <si>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</si>
  <si>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</si>
  <si>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</si>
  <si>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</si>
  <si>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</si>
  <si>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</si>
  <si>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</si>
  <si>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</si>
  <si>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</si>
  <si>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</si>
  <si>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</si>
  <si>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</si>
  <si>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</si>
  <si>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</si>
  <si>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</si>
  <si>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</si>
  <si>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</si>
  <si>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</si>
  <si>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</si>
  <si>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</si>
  <si>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</si>
  <si>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</si>
  <si>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</si>
  <si>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</si>
  <si>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</si>
  <si>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</si>
  <si>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</si>
  <si>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</si>
  <si>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</si>
  <si>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</si>
  <si>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</si>
  <si>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</si>
  <si>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</si>
  <si>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</si>
  <si>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</si>
  <si>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</si>
  <si>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</si>
  <si>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</si>
  <si>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</si>
  <si>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</si>
  <si>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</si>
  <si>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</si>
  <si>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</si>
  <si>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</si>
  <si>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</si>
  <si>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</si>
  <si>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</si>
  <si>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</si>
  <si>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</si>
  <si>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</si>
  <si>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</si>
  <si>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</si>
  <si>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</si>
  <si>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</si>
  <si>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</si>
  <si>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</si>
  <si>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</si>
  <si>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</si>
  <si>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</si>
  <si>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</si>
  <si>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</si>
  <si>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</si>
  <si>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</si>
  <si>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</si>
  <si>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</si>
  <si>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</si>
  <si>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</si>
  <si>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</si>
  <si>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</si>
  <si>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</si>
  <si>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</si>
  <si>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</si>
  <si>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</si>
  <si>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</si>
  <si>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</si>
  <si>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</si>
  <si>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</si>
  <si>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</si>
  <si>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</si>
  <si>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</si>
  <si>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</si>
  <si>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</si>
  <si>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</si>
  <si>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</si>
  <si>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</si>
  <si>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</si>
  <si>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</si>
  <si>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</si>
  <si>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</si>
  <si>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</si>
  <si>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</si>
  <si>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</si>
  <si>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</si>
  <si>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</si>
  <si>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</si>
  <si>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</si>
  <si>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</si>
  <si>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</si>
  <si>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</si>
  <si>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</si>
  <si>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</si>
  <si>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</si>
  <si>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</si>
  <si>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</si>
  <si>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</si>
  <si>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</si>
  <si>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</si>
  <si>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</si>
  <si>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</si>
  <si>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</si>
  <si>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</si>
  <si>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</si>
  <si>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</si>
  <si>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</si>
  <si>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</si>
  <si>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</si>
  <si>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</si>
  <si>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</si>
  <si>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</si>
  <si>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</si>
  <si>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</si>
  <si>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</si>
  <si>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</si>
  <si>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</si>
  <si>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</si>
  <si>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</si>
  <si>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</si>
  <si>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</si>
  <si>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</si>
  <si>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</si>
  <si>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</si>
  <si>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</si>
  <si>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</si>
  <si>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</si>
  <si>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</si>
  <si>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</si>
  <si>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</si>
  <si>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</si>
  <si>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</si>
  <si>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</si>
  <si>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</si>
  <si>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</si>
  <si>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</si>
  <si>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</si>
  <si>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</si>
  <si>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</si>
  <si>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</si>
  <si>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</si>
  <si>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</si>
  <si>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</si>
  <si>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</si>
  <si>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</si>
  <si>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</si>
  <si>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</si>
  <si>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</si>
  <si>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</si>
  <si>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</si>
  <si>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</si>
  <si>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</si>
  <si>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</si>
  <si>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</si>
  <si>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</si>
  <si>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</si>
  <si>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</si>
  <si>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</si>
  <si>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</si>
  <si>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</si>
  <si>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</si>
  <si>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</si>
  <si>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</si>
  <si>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</si>
  <si>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</si>
  <si>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</si>
  <si>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</si>
  <si>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</si>
  <si>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</si>
  <si>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</si>
  <si>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</si>
  <si>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</si>
  <si>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</si>
  <si>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</si>
  <si>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</si>
  <si>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</si>
  <si>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</si>
  <si>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</si>
  <si>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</si>
  <si>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</si>
  <si>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</si>
  <si>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</si>
  <si>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</si>
  <si>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</si>
  <si>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</si>
  <si>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</si>
  <si>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</si>
  <si>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</si>
  <si>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</si>
  <si>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</si>
  <si>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</si>
  <si>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</si>
  <si>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</si>
  <si>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</si>
  <si>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</si>
  <si>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</si>
  <si>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</si>
  <si>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</si>
  <si>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</si>
  <si>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</si>
  <si>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</si>
  <si>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</si>
  <si>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</si>
  <si>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</si>
  <si>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</si>
  <si>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</si>
  <si>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</si>
  <si>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</si>
  <si>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</si>
  <si>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</si>
  <si>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</si>
  <si>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</si>
  <si>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</si>
  <si>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</si>
  <si>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</si>
  <si>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</si>
  <si>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</si>
  <si>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</si>
  <si>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</si>
  <si>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</si>
  <si>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</si>
  <si>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</si>
  <si>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</si>
  <si>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</si>
  <si>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</si>
  <si>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</si>
  <si>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</si>
  <si>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</si>
  <si>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</si>
  <si>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</si>
  <si>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</si>
  <si>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</si>
  <si>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</si>
  <si>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</si>
  <si>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</si>
  <si>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</si>
  <si>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</si>
  <si>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</si>
  <si>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</si>
  <si>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</si>
  <si>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</si>
  <si>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</si>
  <si>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</si>
  <si>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</si>
  <si>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</si>
  <si>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</si>
  <si>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</si>
  <si>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</si>
  <si>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</si>
  <si>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</si>
  <si>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</si>
  <si>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</si>
  <si>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</si>
  <si>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</si>
  <si>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</si>
  <si>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</si>
  <si>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</si>
  <si>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</si>
  <si>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</si>
  <si>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</si>
  <si>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</si>
  <si>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</si>
  <si>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</si>
  <si>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</si>
  <si>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</si>
  <si>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</si>
  <si>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</si>
  <si>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</si>
  <si>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</si>
  <si>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</si>
  <si>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</si>
  <si>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</si>
  <si>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</si>
  <si>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</si>
  <si>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</si>
  <si>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</si>
  <si>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</si>
  <si>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</si>
  <si>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</si>
  <si>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</si>
  <si>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</si>
  <si>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</si>
  <si>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</si>
  <si>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</si>
  <si>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</si>
  <si>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</si>
  <si>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</si>
  <si>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</si>
  <si>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</si>
  <si>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</si>
  <si>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</si>
  <si>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</si>
  <si>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</si>
  <si>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</si>
  <si>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</si>
  <si>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</si>
  <si>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</si>
  <si>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</si>
  <si>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</si>
  <si>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</si>
  <si>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</si>
  <si>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</si>
  <si>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</si>
  <si>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</si>
  <si>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</si>
  <si>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</si>
  <si>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</si>
  <si>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</si>
  <si>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</si>
  <si>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</si>
  <si>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</si>
  <si>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</si>
  <si>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</si>
  <si>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</si>
  <si>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</si>
  <si>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</si>
  <si>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</si>
  <si>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</si>
  <si>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</si>
  <si>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</si>
  <si>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</si>
  <si>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</si>
  <si>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</si>
  <si>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</si>
  <si>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</si>
  <si>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</si>
  <si>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</si>
  <si>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</si>
  <si>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</si>
  <si>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</si>
  <si>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</si>
  <si>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</si>
  <si>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</si>
  <si>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</si>
  <si>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</si>
  <si>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</si>
  <si>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</si>
  <si>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</si>
  <si>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</si>
  <si>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</si>
  <si>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</si>
  <si>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</si>
  <si>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</si>
  <si>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</si>
  <si>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</si>
  <si>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</si>
  <si>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</si>
  <si>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</si>
  <si>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</si>
  <si>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</si>
  <si>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</si>
  <si>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</si>
  <si>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</si>
  <si>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</si>
  <si>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</si>
  <si>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</si>
  <si>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</si>
  <si>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</si>
  <si>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</si>
  <si>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</si>
  <si>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</si>
  <si>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</si>
  <si>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</si>
  <si>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</si>
  <si>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</si>
  <si>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</si>
  <si>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</si>
  <si>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</si>
  <si>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</si>
  <si>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</si>
  <si>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</si>
  <si>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</si>
  <si>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</si>
  <si>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</si>
  <si>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</si>
  <si>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</si>
  <si>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</si>
  <si>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</si>
  <si>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</si>
  <si>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</si>
  <si>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</si>
  <si>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</si>
  <si>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</si>
  <si>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</si>
  <si>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</si>
  <si>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</si>
  <si>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</si>
  <si>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</si>
  <si>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</si>
  <si>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</si>
  <si>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</si>
  <si>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</si>
  <si>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</si>
  <si>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</si>
  <si>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</si>
  <si>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</si>
  <si>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</si>
  <si>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</si>
  <si>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</si>
  <si>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</si>
  <si>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</si>
  <si>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</si>
  <si>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</si>
  <si>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</si>
  <si>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</si>
  <si>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</si>
  <si>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</si>
  <si>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</si>
  <si>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</si>
  <si>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</si>
  <si>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</si>
  <si>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</si>
  <si>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</si>
  <si>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</si>
  <si>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</si>
  <si>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</si>
  <si>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</si>
  <si>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</si>
  <si>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</si>
  <si>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</si>
  <si>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</si>
  <si>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</si>
  <si>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</si>
  <si>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</si>
  <si>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</si>
  <si>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</si>
  <si>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</si>
  <si>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</si>
  <si>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</si>
  <si>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</si>
  <si>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</si>
  <si>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</si>
  <si>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</si>
  <si>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</si>
  <si>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</si>
  <si>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</si>
  <si>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</si>
  <si>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</si>
  <si>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</si>
  <si>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</si>
  <si>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</si>
  <si>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</si>
  <si>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</si>
  <si>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</si>
  <si>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</si>
  <si>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</si>
  <si>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</si>
  <si>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</si>
  <si>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</si>
  <si>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</si>
  <si>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</si>
  <si>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</si>
  <si>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</si>
  <si>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</si>
  <si>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</si>
  <si>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</si>
  <si>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</si>
  <si>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</si>
  <si>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</si>
  <si>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</si>
  <si>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</si>
  <si>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</si>
  <si>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</si>
  <si>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</si>
  <si>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</si>
  <si>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</si>
  <si>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</si>
  <si>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</si>
  <si>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</si>
  <si>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</si>
  <si>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</si>
  <si>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</si>
  <si>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</si>
  <si>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</si>
  <si>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</si>
  <si>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</si>
  <si>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</si>
  <si>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</si>
  <si>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</si>
  <si>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</si>
  <si>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</si>
  <si>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</si>
  <si>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</si>
  <si>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</si>
  <si>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</si>
  <si>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</si>
  <si>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</si>
  <si>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</si>
  <si>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</si>
  <si>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</si>
  <si>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</si>
  <si>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</si>
  <si>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</si>
  <si>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</si>
  <si>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</si>
  <si>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</si>
  <si>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</si>
  <si>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</si>
  <si>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</si>
  <si>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</si>
  <si>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</si>
  <si>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</si>
  <si>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</si>
  <si>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</si>
  <si>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</si>
  <si>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</si>
  <si>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</si>
  <si>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</si>
  <si>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</si>
  <si>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</si>
  <si>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</si>
  <si>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</si>
  <si>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</si>
  <si>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</si>
  <si>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</si>
  <si>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</si>
  <si>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</si>
  <si>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</si>
  <si>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</si>
  <si>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</si>
  <si>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</si>
  <si>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</si>
  <si>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</si>
  <si>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</si>
  <si>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</si>
  <si>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</si>
  <si>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</si>
  <si>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</si>
  <si>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</si>
  <si>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</si>
  <si>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</si>
  <si>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</si>
  <si>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</si>
  <si>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</si>
  <si>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</si>
  <si>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</si>
  <si>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</si>
  <si>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</si>
  <si>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</si>
  <si>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</si>
  <si>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</si>
  <si>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</si>
  <si>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</si>
  <si>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</si>
  <si>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</si>
  <si>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</si>
  <si>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</si>
  <si>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</si>
  <si>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</si>
  <si>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</si>
  <si>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</si>
  <si>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</si>
  <si>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</si>
  <si>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</si>
  <si>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</si>
  <si>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</si>
  <si>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</si>
  <si>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</si>
  <si>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</si>
  <si>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</si>
  <si>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</si>
  <si>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</si>
  <si>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</si>
  <si>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</si>
  <si>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</si>
  <si>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</si>
  <si>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</si>
  <si>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</si>
  <si>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</si>
  <si>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</si>
  <si>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</si>
  <si>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</si>
  <si>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</si>
  <si>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</si>
  <si>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</si>
  <si>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</si>
  <si>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</si>
  <si>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</si>
  <si>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</si>
  <si>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</si>
  <si>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</si>
  <si>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</si>
  <si>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</si>
  <si>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</si>
  <si>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</si>
  <si>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</si>
  <si>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</si>
  <si>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</si>
  <si>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</si>
  <si>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</si>
  <si>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</si>
  <si>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</si>
  <si>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</si>
  <si>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</si>
  <si>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</si>
  <si>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</si>
  <si>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</si>
  <si>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</si>
  <si>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</si>
  <si>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</si>
  <si>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</si>
  <si>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</si>
  <si>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</si>
  <si>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</si>
  <si>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</si>
  <si>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</si>
  <si>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</si>
  <si>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</si>
  <si>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</si>
  <si>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</si>
  <si>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</si>
  <si>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</si>
  <si>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</si>
  <si>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</si>
  <si>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</si>
  <si>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</si>
  <si>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</si>
  <si>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</si>
  <si>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</si>
  <si>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</si>
  <si>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</si>
  <si>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</si>
  <si>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</si>
  <si>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</si>
  <si>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</si>
  <si>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</si>
  <si>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</si>
  <si>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</si>
  <si>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</si>
  <si>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</si>
  <si>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</si>
  <si>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</si>
  <si>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</si>
  <si>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</si>
  <si>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</si>
  <si>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</si>
  <si>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</si>
  <si>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</si>
  <si>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</si>
  <si>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Eficiencia</t>
  </si>
  <si>
    <t>Gestión</t>
  </si>
  <si>
    <t>semestral</t>
  </si>
  <si>
    <t>Porcentaje</t>
  </si>
  <si>
    <t>Ascendente</t>
  </si>
  <si>
    <t xml:space="preserve">                                                                                      Porcentaje de jóvenes incluidos ocupacionalmente</t>
  </si>
  <si>
    <t>Semestral</t>
  </si>
  <si>
    <t xml:space="preserve">                                                                                  Programa de educación sexual para jóvenes realizado</t>
  </si>
  <si>
    <t xml:space="preserve">                                                                                      Porcentaje de jóvenes que aprobaron los talleres </t>
  </si>
  <si>
    <t>Ejecutar 1 proyecto con recursos estatales, federales o de la iniciativa privada (Bajo Demanda)</t>
  </si>
  <si>
    <t>Gestionar 1 taller de prevención de embarazos en adolescentes y violencia</t>
  </si>
  <si>
    <t>Gestionar 1 feria de módulos amigables</t>
  </si>
  <si>
    <t>Estratégico</t>
  </si>
  <si>
    <t>Anual</t>
  </si>
  <si>
    <t>beneficiados</t>
  </si>
  <si>
    <t xml:space="preserve">                                                                               Porcentaje de jóvenes beneficiados</t>
  </si>
  <si>
    <t>beneficados</t>
  </si>
  <si>
    <t>Actividades</t>
  </si>
  <si>
    <t>Regular</t>
  </si>
  <si>
    <t>Asistentes</t>
  </si>
  <si>
    <t>Instituto de la Juventud</t>
  </si>
  <si>
    <t>Desarrolllo de la Junventud</t>
  </si>
  <si>
    <t>Disminución de las Desigualdades</t>
  </si>
  <si>
    <t>Contribuir al desarrollo integral de los y las jóvenes a través de programas</t>
  </si>
  <si>
    <t>Municipio Incluyente</t>
  </si>
  <si>
    <t>Contribuir a la implementación de acciones gubernamentales que den atención integral a las necesidades de los jóvenes mediante la generación de programas para la integración juvenil a la sociedad</t>
  </si>
  <si>
    <t>Eficacia</t>
  </si>
  <si>
    <t>((Jóvenes benefiados 2020/Jóvenes beneficiados 2019)-1)*100</t>
  </si>
  <si>
    <t>Variación Porcentual</t>
  </si>
  <si>
    <t>Jóvenes benefiados 2020</t>
  </si>
  <si>
    <t>Jóvenes benefiados 2019</t>
  </si>
  <si>
    <t>Los jóvenes del municipio cuentan con oportunidades en materia de educación, empleo y emprendimiento, cultura, deporte y salud</t>
  </si>
  <si>
    <t>Variación porcentual de jóvenes beneficiados</t>
  </si>
  <si>
    <t xml:space="preserve">Porcentaje de asistentes por actividad </t>
  </si>
  <si>
    <t>(Asistentes/Asistentes esperados)*100</t>
  </si>
  <si>
    <t>Asistentes esperados</t>
  </si>
  <si>
    <t>Vinculación y gestión con diversas empresas e instituciones realizada</t>
  </si>
  <si>
    <t>Jóvenes</t>
  </si>
  <si>
    <t>Eventos</t>
  </si>
  <si>
    <t>(Jóvenes que obtuvieron una calificación aprobatoria en los talleres/Jóvenes asistentes)*100</t>
  </si>
  <si>
    <t>Jóvenes asistentes</t>
  </si>
  <si>
    <t xml:space="preserve">Capacitaciones </t>
  </si>
  <si>
    <t>Convenios</t>
  </si>
  <si>
    <t>Proyecto</t>
  </si>
  <si>
    <t>Taller</t>
  </si>
  <si>
    <t>Feria</t>
  </si>
  <si>
    <t>Realizar 2 actividades en coordinación con el CONJUC en dos etapas</t>
  </si>
  <si>
    <t>Participar en 2 eventos culturales o deportivos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</si>
  <si>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</si>
  <si>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</si>
  <si>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</si>
  <si>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</si>
  <si>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</si>
  <si>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</si>
  <si>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</si>
  <si>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>Otras</t>
  </si>
  <si>
    <t>Valor Absoluto</t>
  </si>
  <si>
    <t>Número de requisiciones de materiales de operación entregadas a las Unidades Administrativas</t>
  </si>
  <si>
    <t>Materiales de operación entregados</t>
  </si>
  <si>
    <t xml:space="preserve">COMPONENTE 4
RESUMEN NARRATIVO </t>
  </si>
  <si>
    <t>Requisiciones de materiales de operación entregadas a las Unidades Administrativas</t>
  </si>
  <si>
    <t>Realizar 2 convenios con universidades privadas donde se incluyan becas para los jóvenes de Cuautlancingo</t>
  </si>
  <si>
    <t>Ofertar 2 capacitaciones laborales para jóvenes</t>
  </si>
  <si>
    <t xml:space="preserve">Actividades con participación juvenil implementadas </t>
  </si>
  <si>
    <t>(Jóvenes empleados/Jóvenes que asisten a los cursos)*100</t>
  </si>
  <si>
    <t>Jóvenes que asisten a los cursos</t>
  </si>
  <si>
    <t>Jóvenes empleados</t>
  </si>
  <si>
    <t xml:space="preserve">Asistentes esperados </t>
  </si>
  <si>
    <t>Jóvenes que obtuvieron calificacion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</si>
</sst>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" fillId="8" borderId="11" xfId="2" applyFont="1" applyFill="1" applyBorder="1" applyAlignment="1" applyProtection="1">
      <alignment horizontal="center" vertical="center" wrapText="1"/>
      <protection hidden="1"/>
    </xf>
    <xf numFmtId="0" fontId="1" fillId="8" borderId="2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6819" y="4308597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441BDDBD-4658-44CE-92C2-B43C8B2460C5}"/>
            </a:ext>
          </a:extLst>
        </xdr:cNvPr>
        <xdr:cNvSpPr txBox="1">
          <a:spLocks noChangeArrowheads="1"/>
        </xdr:cNvSpPr>
      </xdr:nvSpPr>
      <xdr:spPr bwMode="auto">
        <a:xfrm>
          <a:off x="2192111" y="1587001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E48B86E0-7605-49DD-9502-EFE978F1071D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753D8439-7882-44C7-BBC8-E6A955BF44F5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CEF700D6-3DD8-4559-A95B-F8120D5AA684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43533C13-ECC8-4FA6-97F0-71E0EE835C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E43ABDE6-C7E7-496C-9A49-99DADE21901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CCC4A6FA-6906-48AE-96DA-0BE7B79AF42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C1A7FEB4-00DF-4FC6-872B-F3F35352F55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EF3E2DE7-D0A2-42B0-9830-86B89C25709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83ADB454-89AD-46CC-A783-DCC3CFA586D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2BFEA5BC-434C-4559-BF4D-6853D5A9310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D4F9BC4C-5EE7-4815-AC4A-D62769FBF58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280D7E0-DE26-46D1-BDBB-6612E6CB6D50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EA6BEA7A-A677-4348-9A0E-1E12FFC99AAE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6BEE09DB-4105-4797-A69A-C90BF317E3B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F57A646C-E32D-4507-A896-330A40499A2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FE84FCA4-758D-4B2D-B9FF-55EA413394FC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7F0903E3-C1B0-456E-9D91-7BD946E7FA3E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50F4B7AD-8D65-4295-AA16-9E6D57629AE4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E3F845E9-5A29-441A-A6BF-35F87F5E618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9C49E07-0AD7-4BC1-8BE2-B699FA41BD9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CCD0A92-2F5E-418A-996C-5605712DB1B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973D1E7E-0FE3-418D-8703-F2CDAA13CF4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15226A7B-AF91-4224-B9FD-CDFEC2740CC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04CA97C5-B58D-4B81-B9E1-41C55AF5CB2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739A079-7C98-4609-AE07-B336895D6E9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4B36934-8726-4F58-8007-11E83BA7808C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D0FAE080-F051-4DEC-9EBB-278EBA13BB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D42590D9-62E8-4707-A637-C8AF9C51625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30D9F86-DB4A-462B-B903-7975062CBC5F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D0B7925D-75CC-4BEA-BFEC-38E283AB719E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AC29B69-0BF7-463D-8C56-61C97E3B458A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EC8F8195-DC8D-4724-8932-986E52D64274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ADD88863-778E-4CDD-81F5-D54BE6BE485E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1D9784F-7700-4F83-A11D-8E683093F8D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80E04807-A813-4920-8D9F-EC82FB67BF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BBBBB707-F4C6-4B9A-A39B-C18383A64E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8E783955-44CA-4A9B-AC4B-D6FAECCAAC0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6170DD0E-8546-4F0E-BE09-9F62E998938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559B6E4-499F-4AFB-B612-FF89C51F6ECC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8842D140-4E2E-4E8B-A93A-F885080E950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C7FAE25-F70B-418A-A041-A99D9149C8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C7680D55-73BF-4A16-AF01-17AE830CFCB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12C32F19-5274-48A4-B1AF-04BCDA5B10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A3390C0E-9D89-4A91-AA2A-0E89439643D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2486A28-5920-4137-BFE2-C4A97B1FEE25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3FABE9A0-5619-4BBA-ABEE-612B51F89F6F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C323E54-79A7-4396-B6B5-B2E9D4867C7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CB2D0530-B447-4175-949F-3B276D36CB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798C56C0-308B-44DE-80E6-B121EFFB65B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F875F2E6-97DD-4A52-832B-26EB46CBBD4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85229C7E-E6FC-4790-BEFC-113FA5918F0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641C10F2-B235-4DF6-8287-B7405AC334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6FE2ED81-1AD4-4983-B273-D1EB789D384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37127085-DD27-48C3-96FA-C46A855882E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AE1978D2-55F7-4449-B316-81948CD1E7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107402F4-E4D2-404E-AFA5-4F0F6DF1A92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7F109774-7444-4882-8C4C-3A3639DDF023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8FD5D5D7-A562-4C4B-B124-4E559EA0992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49C3A2EC-A8CF-49FA-A04D-68041E8A6A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B9B4FE96-E186-4DA3-9348-774FAC8CEDC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4E488D67-CED2-4DB6-B7EE-B3ABA18F8B1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123AAACF-3DD2-4E18-B013-7B92318D2566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BC971D0D-E0DB-41EA-A8F6-682828779B3A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976829BD-1A6F-4B02-9051-8341D62FEF4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92FADBA8-4AC3-4D10-A9C7-F4C6E0E86C11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BD19179F-2259-4CB5-9619-35C6048E056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C710AF79-10C2-49C5-B573-3E0A4B00CD1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07C636B0-EC35-4DA9-96AB-8A1E439DFAB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BF8C66EE-2BF8-4A04-857A-46CAF4D088C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8551D09-88F2-403A-BB2D-572F39E1A0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F717744-571C-44F3-94D2-F693F0F622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F9E98D08-76CA-4F40-A1B1-4E910CFE685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933FF3F-5835-40F9-A4CD-4B1B0F8AEBF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A0502C4F-A27D-40A0-8C2E-A07D2EC8DB1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CF38013A-5E92-43AF-A641-008C5116AE9B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AF48847B-1001-4EE4-9878-7E7D1F242F68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C693030B-B3A2-4DFC-A1CD-F9401227C9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63B26622-E9A3-4049-AC82-5F7D9C4B2FA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F232B5A9-71A7-4659-B8C8-4AF4C2A82052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A8F93B9F-7E23-4B71-AC77-1C1E325B523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161D2601-F613-4B68-9565-0CA3339A010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8909BC7-695F-4FB0-A5EC-4772C22683C2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4835CDC5-7675-432A-910A-9BBCBE32166F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9E1630F6-D7F2-4F31-9166-3F3CBCEEF27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EFF57028-DEBB-422C-A7BE-BC89A2FFFE0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079730F0-DB17-4A52-AA78-2A67761D3B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E8AB7CC5-66F8-4899-B9D9-BBA3EF2EFB8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829E1AA1-C08D-4F12-B319-8AF05B346E1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AD1E4F82-B83C-4123-993C-D2EFD3984464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145F6FB7-B034-4F1D-9F79-8BB17F8996D0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4A31A947-7E19-4768-A9EA-4CF9207F384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1F790CA9-A908-4A56-938D-3D7F3434B3B8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56911410-1B8A-41CF-AA0E-A0FFD3AFFEAE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33F112F5-CB4E-49A5-A254-3EA47628C3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7F76435-E3CA-4374-97D0-211774B43BD5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934EE4D-A62D-4422-98D1-D22EC18CD24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87153E85-0627-49A8-87BB-D6D3F0FD257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6E8AE835-2983-4705-B240-2ADB376E7C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989C4B4-A783-44B4-BE24-948A2071C33A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121C1FAB-63E8-4BD5-ABAC-8365CF380353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CD5BDF7-D115-4155-9D52-3810D0EC55C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4F1CEE2F-C124-4EE2-BB77-61952C9FA405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2C937E73-EC2A-41A7-BD1B-FE34E38F7991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69FCD4FC-A728-4945-A38C-E68B2B97ED0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70CBB465-4E48-4200-8304-FA8FCA999972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805D3FC7-3B60-4E92-810F-3683487594F3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F81968CD-5774-4D9F-9551-4CDF1767B618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C592B80F-2596-4629-85EF-23325668EDAC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1C1ECAEC-75E0-44A4-B615-FEA80E18CA53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181F4DB5-3BFC-4B50-9E53-08A988CB25F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DD3C8C47-78DF-494D-AFFC-87D879BBE6C7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8A352457-6045-47E4-9C82-FD255089CF30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938B89E3-CF84-4D8C-8925-0CC88CFB6F2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E0135038-C640-4464-86D6-D2D593DD66B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BB51075-8CC9-4683-A9FA-68509FB118A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61F11B16-C55C-4915-92F5-8BB0A278D77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DCDECAB1-00C8-42FE-A26A-B8DF7A41025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A65F667F-48FD-4CDA-9B02-326D5CE23B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65EF2833-8B8B-4900-AAF1-E98F29B63D41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A56B6A2-2B92-45BA-A47E-067ED8185E1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14F0CEC0-FAB7-4045-8A5B-64E7836472C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0709FAFB-B6D6-4771-B378-D4C21BFF705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4B5D70C2-BD5A-4D25-BFEB-141FAC27616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BE2CCDAE-063B-461B-87C6-13669A9281D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6C7DACB3-3F9B-405C-B55F-DF2ECA0B774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5A40C657-1AF8-4E26-A652-FDD0D918981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192CBC82-A75F-43EA-991A-0AC07F0AF862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BD575866-0AFA-4ADF-8473-5145EC81783F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A9EA9A43-BF6E-46B3-8C09-27338099755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9A75ACB9-26C1-4088-8276-13A873B783A4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CEB3E3BA-E0DE-43C1-A14E-62A5BCF11573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BADBD8E-8BD0-41DD-B5AD-2F43FF4C69C9}"/>
            </a:ext>
          </a:extLst>
        </xdr:cNvPr>
        <xdr:cNvSpPr txBox="1">
          <a:spLocks noChangeArrowheads="1"/>
        </xdr:cNvSpPr>
      </xdr:nvSpPr>
      <xdr:spPr bwMode="auto">
        <a:xfrm>
          <a:off x="3912577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A30C8C5-3A59-451E-BC33-CDDF438CB6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127C15CD-057F-445D-946C-227C6024D1E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70E43ED-F252-42CF-B4C6-0176C7C88F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699525C3-0DF6-449B-907D-71B1E440D8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2F2DFF62-E754-43F6-90F6-939EB5D83E40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9149F474-6350-43F1-A0B0-AAB97FD2FD7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3EBF899-AC82-4794-965C-194ED0376CD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C6573BF9-B64E-4F57-9F2B-BF65078FA77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5D1DFB0-5708-4011-B1E8-254DF17E4D8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AA01EB94-680E-4F7D-A0F8-FBC39A307C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2D5CE67B-2659-4A51-988D-B78D5D8780B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5C945F3D-3659-4AAE-9B8D-536D5ABB313D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ABAAAFEC-A9A5-4C7E-8204-905E2FCBE224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AD03B59-E0CC-41ED-A3C3-947F589393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DDB7C7B-B621-4D50-B628-05A667BB8DB2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09631601-60C6-4591-B926-E78D1E584D88}"/>
            </a:ext>
          </a:extLst>
        </xdr:cNvPr>
        <xdr:cNvSpPr txBox="1">
          <a:spLocks noChangeArrowheads="1"/>
        </xdr:cNvSpPr>
      </xdr:nvSpPr>
      <xdr:spPr bwMode="auto">
        <a:xfrm>
          <a:off x="3912577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49B5AB8D-6E76-45AB-8EBB-0622D74F0A8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17264278-D939-4DAC-875B-1D281BF3B6A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2821529A-E2E0-4D70-88A6-6EB3F1D8AA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17E0BEF-ECB7-4776-ABE1-53F3AA6D595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6ADAB230-F034-43D2-8A74-3E8C3C257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05EBE809-9C61-4B56-A611-D4085982010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6D844220-20BD-415B-B3C3-EC0B00D42D9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FC4ACCE7-8F59-43FB-84FD-F1173D7F22E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79F74703-80A3-4982-980D-431048D0AE1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2459AF4B-D42B-4D8F-A73B-8433AB62C61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1D6AA1B8-27B0-478C-A537-E4BD6E47B890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C14EFABE-23C2-4633-92DE-CAD59F5A0CD7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934E6105-481C-4062-BB09-12E36A160808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3BE9C5F-CD42-47FF-B681-09883C04A51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5CA2A35F-CB3E-4AA9-B7B6-0C2082B3C1B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13D0F162-3A36-4903-A3CD-F6722B3CC8F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5F428A35-2477-48EB-9C49-8B36DE7D2A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23D28103-FB9B-4EA9-AAF0-3BBCF8EABAE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A2D72937-DF6D-4B2F-89FA-CF91D1D17DA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F4534337-E904-4D1C-B68A-9386D1225EF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C0A05358-97F1-491F-8D94-2CC13478454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185CF8C2-20D3-4250-92F1-EFEC8140CB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F1EB89B1-0C68-47FE-82C9-D20820D3FD6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D8141492-132A-4125-B03D-1ABDC76CFB4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D301D442-9B29-47ED-A8FC-FB1F19F473B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6A92443A-71B4-4789-BED6-52392324C6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C03FFB5E-4C64-461C-9E99-C513E9452944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A355FD3E-5FB7-4741-9B74-E47D6D9C945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833A3C0-914E-4535-B2BB-D67ED2A7F35B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0FF251B-C1BC-40B8-A095-2A5E1989E72C}"/>
            </a:ext>
          </a:extLst>
        </xdr:cNvPr>
        <xdr:cNvSpPr txBox="1">
          <a:spLocks noChangeArrowheads="1"/>
        </xdr:cNvSpPr>
      </xdr:nvSpPr>
      <xdr:spPr bwMode="auto">
        <a:xfrm>
          <a:off x="3912577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9993790D-39A7-4835-A3E0-F9AE1EADEDDD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B85642FA-508F-40C6-AD84-6299F3DC84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6630A56F-7DB6-45AE-BC11-8C2154E54BF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A974C4D9-9295-45BD-B382-367046CECBD9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14FFE08B-3929-438A-B97B-2859C60BCA45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607D9CB1-BA25-4469-A43F-A0853DCC8D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BA160BD1-E3EE-4C22-8618-196EB1908F83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ABCB205-EC01-441B-89F9-DCCD2BA46CF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6BC20608-CD8F-469D-BB67-166126EFE41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4C940DD4-CA28-49B8-9A1B-01E3D77A9B8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377B1FE3-4D50-4C8C-948A-7C01262E9428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0BCD52FD-B28D-444C-BD5F-D00881F44D11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9CCD402D-95D9-42C8-9774-F775863F0BA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C42325E-3F8F-4BD5-9EB0-05B9F59C8A7F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11EE15CD-2DB9-441E-AF12-601F01F93FB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D356195D-71BA-41FD-A8AE-1A0D2F48556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94B94648-3BB8-4C41-B97E-03C23B62527A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AF44176D-8EA4-4A29-801C-E26547D5541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CF2FF3A0-BE9E-4AC9-9C02-D766F4B3BD3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7D4C7047-4C6F-41DC-BB95-C14E84F7869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24A047D-B313-4300-A91F-377D1E2EEB2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B42A38B4-D098-44F8-A38E-90011DCB3E0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8FBC1DC-28D1-42AF-BFA6-D285D4745AE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A47683B4-8308-44DB-A4EC-2111E72B914F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B8D53072-6409-47C5-A87C-9767B9D1C44B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B5BD5D9C-F3AF-4D2D-93D2-B0559EBD3E9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BD480806-4C8F-4706-AB18-10CC466BB6BA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D61EFBA-B097-430B-8C5D-B74BBD82BF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7AF3A43-6992-4071-8742-C71DF99E69D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EC4AC1C5-9903-48BF-BD35-761D7B04D76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2EF31178-332F-4E35-962C-00E6BA7EE12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14A6A56E-0A90-4F18-BEC7-A66E81EB68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ED8708C1-EC13-4F06-972B-6C2BC01B91F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F0356F68-612A-400F-BDB2-F621ED6299A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B2473735-659F-4AE8-B961-2BD7CC5BA9D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6702217-470D-4465-B61E-D41C8D7F92A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EEAF3D17-2739-4273-AE83-B0A714DB8DE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71F9B4D5-1C8C-4760-8FBB-77E1F52A01D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F7334708-0171-4E22-A93C-33A7365E7C3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DD15601D-ADDE-4164-9B55-B967C8690A3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020B4807-CE9F-4AFC-B4AE-D46FF7000693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2215D7EA-7867-429C-8B93-53CCC9D9916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5A057604-6D99-45C8-BC9F-AA81C530C91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327F37A3-1301-42F0-8449-0E4D5B2CDB7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B36BAC42-856B-4204-A331-2E2E542A38B1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EA5C74F-FDE5-4522-8FEE-78812DBD592D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B5BC0C5A-29EE-4979-A9D4-1388E3E79396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4D8B9090-9001-461A-A834-3D0429EBD62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623C75CE-166C-4196-A2B7-0D77A8E0E7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2D5E667D-0096-42DA-975F-0AEF827E3079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819D8CFB-1C83-49BB-B6BB-6BCE1B85FC03}"/>
            </a:ext>
          </a:extLst>
        </xdr:cNvPr>
        <xdr:cNvSpPr txBox="1">
          <a:spLocks noChangeArrowheads="1"/>
        </xdr:cNvSpPr>
      </xdr:nvSpPr>
      <xdr:spPr bwMode="auto">
        <a:xfrm>
          <a:off x="3912577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8F1E50CF-1852-450C-93A1-5C0A7890F22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BFAEAA8F-62BC-4C3F-9F7F-C53E23E3805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7126ED6C-3DE2-439D-913F-7EDC3216F79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1CACB0CC-5AD1-46D8-B7C5-6881546E40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37CC834-3825-41D4-A2C2-27BBCC01702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83362EE8-E681-4470-9AE4-129BAA4B5FA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625CA7B5-9668-4D0A-BFFD-367390E4D35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707B4547-B2EF-4BAC-B6C4-65722D6124E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F48F6F37-C893-4A76-A0C6-63FE44891D7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4FD437A3-AA68-4F31-AE58-D76499C8B57B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AC55D031-0646-4A93-AA84-37DF3E33904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B66041F-A8E6-4881-A3A2-DF19E8875E41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A5390D2B-EE29-4007-BCA6-31E62A85BBB0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422989D8-F39B-44E1-86D0-86E081B73872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814AD22-7BFD-4601-A517-73466A3154DD}"/>
            </a:ext>
          </a:extLst>
        </xdr:cNvPr>
        <xdr:cNvSpPr txBox="1">
          <a:spLocks noChangeArrowheads="1"/>
        </xdr:cNvSpPr>
      </xdr:nvSpPr>
      <xdr:spPr bwMode="auto">
        <a:xfrm>
          <a:off x="2608385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13FCDAD3-3615-4AF7-BB7E-B1C79AFC696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6B7E3999-D697-4371-A9BE-507E635A7C3F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41643FAE-D06A-4272-917A-07E7DDD3AA55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C3E83D0A-200C-4991-8FD8-DFA8E8E5C0F0}"/>
            </a:ext>
          </a:extLst>
        </xdr:cNvPr>
        <xdr:cNvSpPr txBox="1">
          <a:spLocks noChangeArrowheads="1"/>
        </xdr:cNvSpPr>
      </xdr:nvSpPr>
      <xdr:spPr bwMode="auto">
        <a:xfrm>
          <a:off x="0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70DE6D3-D82B-4C91-964D-34385255B1D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2546DB3-DD88-4297-B280-CF2A2BAA73D5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6D2037C-5AFC-4ECC-8DA3-ED4845B64D2F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E5E38339-DE92-468E-987A-5C292523303B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FC7B80BA-610B-4573-B0DA-BF1E8EDBAFD6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CD595B07-FEBE-4351-ACC6-90B10A1E1748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340D92A3-6C08-4F57-A662-D5B66E780F2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FC95D939-3196-463C-9921-D283806F2FEE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8B0A7E4-F86D-48E3-AB65-FB5D7DCBCC3A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FDAE9588-A1C1-40FA-9B5D-9E120BEE5E43}"/>
            </a:ext>
          </a:extLst>
        </xdr:cNvPr>
        <xdr:cNvSpPr txBox="1">
          <a:spLocks noChangeArrowheads="1"/>
        </xdr:cNvSpPr>
      </xdr:nvSpPr>
      <xdr:spPr bwMode="auto">
        <a:xfrm>
          <a:off x="3912577" y="428185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BC44353-AF48-40F5-9B36-8CBB285069DB}"/>
            </a:ext>
          </a:extLst>
        </xdr:cNvPr>
        <xdr:cNvSpPr txBox="1">
          <a:spLocks noChangeArrowheads="1"/>
        </xdr:cNvSpPr>
      </xdr:nvSpPr>
      <xdr:spPr bwMode="auto">
        <a:xfrm>
          <a:off x="314325" y="428185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6E634CBF-8C16-4A68-B5F2-FDD5EC3280B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56BF49F4-48D1-4AA7-A0A3-536A2222C12D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267E4984-CD28-40DF-943E-A993CB6843E4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166668B9-A098-491D-921C-DD12371A4907}"/>
            </a:ext>
          </a:extLst>
        </xdr:cNvPr>
        <xdr:cNvSpPr txBox="1">
          <a:spLocks noChangeArrowheads="1"/>
        </xdr:cNvSpPr>
      </xdr:nvSpPr>
      <xdr:spPr bwMode="auto">
        <a:xfrm>
          <a:off x="1216269" y="428185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33DBA152-F435-480C-A117-728AD0717F5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132CFF85-084B-46DB-B4C4-051EBE7C868B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7B2E2941-46C1-4471-9FFA-FCD93F07C3B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86" t="s">
        <v>313</v>
      </c>
      <c r="D2" s="186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5"/>
      <c r="U2" s="6"/>
      <c r="V2" s="6"/>
    </row>
    <row r="3" spans="1:22" ht="15.75" customHeight="1" thickBot="1">
      <c r="A3" s="4"/>
      <c r="B3" s="4"/>
      <c r="C3" s="4"/>
      <c r="D3" s="186" t="s">
        <v>314</v>
      </c>
      <c r="E3" s="186"/>
      <c r="F3" s="188"/>
      <c r="G3" s="188"/>
      <c r="H3" s="188"/>
      <c r="I3" s="18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89" t="s">
        <v>329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7"/>
      <c r="T5" s="7"/>
      <c r="U5" s="7"/>
      <c r="V5" s="7"/>
    </row>
    <row r="6" spans="1:22" ht="3.75" customHeight="1"/>
    <row r="7" spans="1:22" ht="25.5" customHeight="1">
      <c r="A7" s="190" t="s">
        <v>0</v>
      </c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</row>
    <row r="8" spans="1:22" ht="17.25" customHeight="1">
      <c r="A8" s="190" t="s">
        <v>18</v>
      </c>
      <c r="B8" s="190"/>
      <c r="C8" s="190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</row>
    <row r="9" spans="1:22" ht="17.25" customHeight="1">
      <c r="A9" s="190" t="s">
        <v>19</v>
      </c>
      <c r="B9" s="190"/>
      <c r="C9" s="190"/>
      <c r="D9" s="195"/>
      <c r="E9" s="195"/>
      <c r="F9" s="195"/>
      <c r="G9" s="195"/>
      <c r="H9" s="19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0" t="s">
        <v>334</v>
      </c>
      <c r="B10" s="190"/>
      <c r="C10" s="190"/>
      <c r="D10" s="190"/>
      <c r="E10" s="190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192" t="s">
        <v>335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4"/>
    </row>
    <row r="13" spans="1:22" ht="24.75" customHeight="1">
      <c r="A13" s="167" t="s">
        <v>319</v>
      </c>
      <c r="B13" s="167"/>
      <c r="C13" s="167"/>
      <c r="D13" s="183" t="s">
        <v>320</v>
      </c>
      <c r="E13" s="183"/>
      <c r="F13" s="183" t="s">
        <v>315</v>
      </c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</row>
    <row r="14" spans="1:22" ht="24.75" customHeight="1">
      <c r="A14" s="177" t="s">
        <v>321</v>
      </c>
      <c r="B14" s="177"/>
      <c r="C14" s="177"/>
      <c r="D14" s="184"/>
      <c r="E14" s="184"/>
      <c r="F14" s="185" t="str">
        <f>IF(D14="","",VLOOKUP(D14,A172:B175,2))</f>
        <v/>
      </c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</row>
    <row r="15" spans="1:22" ht="24.75" customHeight="1">
      <c r="A15" s="177" t="s">
        <v>322</v>
      </c>
      <c r="B15" s="178"/>
      <c r="C15" s="178"/>
      <c r="D15" s="179"/>
      <c r="E15" s="179"/>
      <c r="F15" s="185" t="str">
        <f>IF(C15="","",VLOOKUP(C15,#REF!,2))</f>
        <v/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</row>
    <row r="16" spans="1:22" ht="24.75" customHeight="1">
      <c r="A16" s="177" t="s">
        <v>323</v>
      </c>
      <c r="B16" s="178"/>
      <c r="C16" s="178"/>
      <c r="D16" s="179"/>
      <c r="E16" s="179"/>
      <c r="F16" s="180" t="str">
        <f>IF(C16="","",IF(EXACT(C15,MID(C16,1,3)),VLOOKUP(C16,#REF!,2),"VERIFIQUE QUE LA SUBFUNCIÓN CORRESPONDA AL CATÁLOGO DE FUNCIONES"))</f>
        <v/>
      </c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</row>
    <row r="17" spans="1:34" ht="24.75" customHeight="1">
      <c r="A17" s="177" t="s">
        <v>324</v>
      </c>
      <c r="B17" s="178"/>
      <c r="C17" s="178"/>
      <c r="D17" s="179"/>
      <c r="E17" s="179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66" t="s">
        <v>325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</row>
    <row r="20" spans="1:34" ht="24.7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</row>
    <row r="21" spans="1:34" ht="24.75" customHeight="1">
      <c r="A21" s="166" t="s">
        <v>333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</row>
    <row r="22" spans="1:34" ht="24.75" customHeight="1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1:34" ht="24.75" customHeight="1">
      <c r="A23" s="166" t="s">
        <v>328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</row>
    <row r="24" spans="1:34" s="3" customFormat="1" ht="25.5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67" t="s">
        <v>20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57" t="s">
        <v>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68" t="s">
        <v>338</v>
      </c>
      <c r="B30" s="168"/>
      <c r="C30" s="168"/>
      <c r="D30" s="169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0" t="s">
        <v>23</v>
      </c>
      <c r="B32" s="162"/>
      <c r="C32" s="171"/>
      <c r="D32" s="172"/>
      <c r="E32" s="172"/>
      <c r="F32" s="172"/>
      <c r="G32" s="173"/>
      <c r="H32" s="160" t="s">
        <v>24</v>
      </c>
      <c r="I32" s="161"/>
      <c r="J32" s="162"/>
      <c r="K32" s="174"/>
      <c r="L32" s="175"/>
      <c r="M32" s="175"/>
      <c r="N32" s="175"/>
      <c r="O32" s="175"/>
      <c r="P32" s="176"/>
      <c r="Q32" s="160" t="s">
        <v>337</v>
      </c>
      <c r="R32" s="162"/>
      <c r="S32" s="174"/>
      <c r="T32" s="175"/>
      <c r="U32" s="175"/>
      <c r="V32" s="17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4" t="s">
        <v>25</v>
      </c>
      <c r="B33" s="145"/>
      <c r="C33" s="148" t="s">
        <v>22</v>
      </c>
      <c r="D33" s="148" t="s">
        <v>3</v>
      </c>
      <c r="E33" s="148" t="s">
        <v>4</v>
      </c>
      <c r="F33" s="160" t="s">
        <v>327</v>
      </c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2"/>
      <c r="T33" s="46"/>
      <c r="U33" s="163" t="s">
        <v>27</v>
      </c>
      <c r="V33" s="144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46"/>
      <c r="B34" s="147"/>
      <c r="C34" s="148"/>
      <c r="D34" s="148"/>
      <c r="E34" s="148"/>
      <c r="F34" s="153" t="s">
        <v>300</v>
      </c>
      <c r="G34" s="15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4"/>
      <c r="V34" s="146"/>
      <c r="W34" s="15"/>
    </row>
    <row r="35" spans="1:34" ht="25.5" customHeight="1">
      <c r="A35" s="149" t="s">
        <v>1</v>
      </c>
      <c r="B35" s="149"/>
      <c r="C35" s="36"/>
      <c r="D35" s="37"/>
      <c r="E35" s="37"/>
      <c r="F35" s="148" t="s">
        <v>307</v>
      </c>
      <c r="G35" s="14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50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49" t="s">
        <v>2</v>
      </c>
      <c r="B36" s="149"/>
      <c r="C36" s="36"/>
      <c r="D36" s="37"/>
      <c r="E36" s="37"/>
      <c r="F36" s="148" t="s">
        <v>308</v>
      </c>
      <c r="G36" s="14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51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4" t="s">
        <v>25</v>
      </c>
      <c r="B38" s="145"/>
      <c r="C38" s="148" t="s">
        <v>22</v>
      </c>
      <c r="D38" s="148" t="s">
        <v>3</v>
      </c>
      <c r="E38" s="148" t="s">
        <v>4</v>
      </c>
      <c r="F38" s="160" t="s">
        <v>326</v>
      </c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2"/>
      <c r="T38" s="47"/>
      <c r="U38" s="163" t="s">
        <v>27</v>
      </c>
      <c r="V38" s="144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46"/>
      <c r="B39" s="147"/>
      <c r="C39" s="148"/>
      <c r="D39" s="148"/>
      <c r="E39" s="148"/>
      <c r="F39" s="196" t="s">
        <v>298</v>
      </c>
      <c r="G39" s="197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4"/>
      <c r="V39" s="146"/>
      <c r="W39" s="15"/>
    </row>
    <row r="40" spans="1:34" ht="29.25" customHeight="1">
      <c r="A40" s="149" t="s">
        <v>1</v>
      </c>
      <c r="B40" s="149"/>
      <c r="C40" s="34"/>
      <c r="D40" s="35"/>
      <c r="E40" s="35"/>
      <c r="F40" s="155" t="s">
        <v>309</v>
      </c>
      <c r="G40" s="156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50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49" t="s">
        <v>2</v>
      </c>
      <c r="B41" s="149"/>
      <c r="C41" s="36"/>
      <c r="D41" s="37"/>
      <c r="E41" s="37"/>
      <c r="F41" s="152" t="s">
        <v>310</v>
      </c>
      <c r="G41" s="152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51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57" t="s">
        <v>6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1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68" t="s">
        <v>339</v>
      </c>
      <c r="B46" s="168"/>
      <c r="C46" s="168"/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0" t="s">
        <v>23</v>
      </c>
      <c r="B48" s="162"/>
      <c r="C48" s="171"/>
      <c r="D48" s="172"/>
      <c r="E48" s="172"/>
      <c r="F48" s="172"/>
      <c r="G48" s="173"/>
      <c r="H48" s="160" t="s">
        <v>24</v>
      </c>
      <c r="I48" s="161"/>
      <c r="J48" s="162"/>
      <c r="K48" s="174"/>
      <c r="L48" s="175"/>
      <c r="M48" s="175"/>
      <c r="N48" s="175"/>
      <c r="O48" s="175"/>
      <c r="P48" s="176"/>
      <c r="Q48" s="160" t="s">
        <v>337</v>
      </c>
      <c r="R48" s="162"/>
      <c r="S48" s="174"/>
      <c r="T48" s="175"/>
      <c r="U48" s="175"/>
      <c r="V48" s="17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4" t="s">
        <v>25</v>
      </c>
      <c r="B49" s="145"/>
      <c r="C49" s="148" t="s">
        <v>22</v>
      </c>
      <c r="D49" s="148" t="s">
        <v>3</v>
      </c>
      <c r="E49" s="148" t="s">
        <v>4</v>
      </c>
      <c r="F49" s="160" t="s">
        <v>327</v>
      </c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2"/>
      <c r="T49" s="46"/>
      <c r="U49" s="163" t="s">
        <v>27</v>
      </c>
      <c r="V49" s="144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46"/>
      <c r="B50" s="147"/>
      <c r="C50" s="148"/>
      <c r="D50" s="148"/>
      <c r="E50" s="148"/>
      <c r="F50" s="153" t="s">
        <v>300</v>
      </c>
      <c r="G50" s="15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4"/>
      <c r="V50" s="146"/>
      <c r="W50" s="15"/>
    </row>
    <row r="51" spans="1:34" ht="25.5" customHeight="1">
      <c r="A51" s="149" t="s">
        <v>1</v>
      </c>
      <c r="B51" s="149"/>
      <c r="C51" s="36"/>
      <c r="D51" s="37"/>
      <c r="E51" s="37"/>
      <c r="F51" s="148" t="s">
        <v>307</v>
      </c>
      <c r="G51" s="14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50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49" t="s">
        <v>2</v>
      </c>
      <c r="B52" s="149"/>
      <c r="C52" s="36"/>
      <c r="D52" s="37"/>
      <c r="E52" s="37"/>
      <c r="F52" s="148" t="s">
        <v>308</v>
      </c>
      <c r="G52" s="14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51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4" t="s">
        <v>25</v>
      </c>
      <c r="B54" s="145"/>
      <c r="C54" s="148" t="s">
        <v>22</v>
      </c>
      <c r="D54" s="148" t="s">
        <v>3</v>
      </c>
      <c r="E54" s="148" t="s">
        <v>4</v>
      </c>
      <c r="F54" s="160" t="s">
        <v>326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2"/>
      <c r="T54" s="47"/>
      <c r="U54" s="163" t="s">
        <v>27</v>
      </c>
      <c r="V54" s="144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46"/>
      <c r="B55" s="147"/>
      <c r="C55" s="148"/>
      <c r="D55" s="148"/>
      <c r="E55" s="148"/>
      <c r="F55" s="196" t="s">
        <v>298</v>
      </c>
      <c r="G55" s="197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4"/>
      <c r="V55" s="146"/>
      <c r="W55" s="15"/>
    </row>
    <row r="56" spans="1:34" ht="29.25" customHeight="1">
      <c r="A56" s="149" t="s">
        <v>1</v>
      </c>
      <c r="B56" s="149"/>
      <c r="C56" s="34"/>
      <c r="D56" s="35"/>
      <c r="E56" s="35"/>
      <c r="F56" s="155" t="s">
        <v>309</v>
      </c>
      <c r="G56" s="156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50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49" t="s">
        <v>2</v>
      </c>
      <c r="B57" s="149"/>
      <c r="C57" s="36"/>
      <c r="D57" s="37"/>
      <c r="E57" s="37"/>
      <c r="F57" s="152" t="s">
        <v>310</v>
      </c>
      <c r="G57" s="152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51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68" t="s">
        <v>21</v>
      </c>
      <c r="B59" s="168"/>
      <c r="C59" s="168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68" t="s">
        <v>340</v>
      </c>
      <c r="B61" s="168"/>
      <c r="C61" s="168"/>
      <c r="D61" s="169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0" t="s">
        <v>23</v>
      </c>
      <c r="B63" s="162"/>
      <c r="C63" s="171"/>
      <c r="D63" s="172"/>
      <c r="E63" s="172"/>
      <c r="F63" s="172"/>
      <c r="G63" s="173"/>
      <c r="H63" s="160" t="s">
        <v>24</v>
      </c>
      <c r="I63" s="161"/>
      <c r="J63" s="162"/>
      <c r="K63" s="174"/>
      <c r="L63" s="175"/>
      <c r="M63" s="175"/>
      <c r="N63" s="175"/>
      <c r="O63" s="175"/>
      <c r="P63" s="176"/>
      <c r="Q63" s="160" t="s">
        <v>337</v>
      </c>
      <c r="R63" s="162"/>
      <c r="S63" s="174"/>
      <c r="T63" s="175"/>
      <c r="U63" s="175"/>
      <c r="V63" s="17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4" t="s">
        <v>25</v>
      </c>
      <c r="B64" s="145"/>
      <c r="C64" s="148" t="s">
        <v>22</v>
      </c>
      <c r="D64" s="148" t="s">
        <v>3</v>
      </c>
      <c r="E64" s="148" t="s">
        <v>4</v>
      </c>
      <c r="F64" s="160" t="s">
        <v>327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2"/>
      <c r="T64" s="46"/>
      <c r="U64" s="163" t="s">
        <v>27</v>
      </c>
      <c r="V64" s="144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46"/>
      <c r="B65" s="147"/>
      <c r="C65" s="148"/>
      <c r="D65" s="148"/>
      <c r="E65" s="148"/>
      <c r="F65" s="153" t="s">
        <v>300</v>
      </c>
      <c r="G65" s="15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4"/>
      <c r="V65" s="146"/>
      <c r="W65" s="15"/>
    </row>
    <row r="66" spans="1:34" ht="25.5" customHeight="1">
      <c r="A66" s="149" t="s">
        <v>1</v>
      </c>
      <c r="B66" s="149"/>
      <c r="C66" s="36"/>
      <c r="D66" s="37"/>
      <c r="E66" s="37"/>
      <c r="F66" s="148" t="s">
        <v>307</v>
      </c>
      <c r="G66" s="14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50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49" t="s">
        <v>2</v>
      </c>
      <c r="B67" s="149"/>
      <c r="C67" s="36"/>
      <c r="D67" s="37"/>
      <c r="E67" s="37"/>
      <c r="F67" s="148" t="s">
        <v>308</v>
      </c>
      <c r="G67" s="14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51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4" t="s">
        <v>25</v>
      </c>
      <c r="B69" s="145"/>
      <c r="C69" s="148" t="s">
        <v>22</v>
      </c>
      <c r="D69" s="148" t="s">
        <v>3</v>
      </c>
      <c r="E69" s="148" t="s">
        <v>4</v>
      </c>
      <c r="F69" s="160" t="s">
        <v>326</v>
      </c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2"/>
      <c r="T69" s="47"/>
      <c r="U69" s="163" t="s">
        <v>27</v>
      </c>
      <c r="V69" s="144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46"/>
      <c r="B70" s="147"/>
      <c r="C70" s="148"/>
      <c r="D70" s="148"/>
      <c r="E70" s="148"/>
      <c r="F70" s="196" t="s">
        <v>298</v>
      </c>
      <c r="G70" s="197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4"/>
      <c r="V70" s="146"/>
      <c r="W70" s="15"/>
    </row>
    <row r="71" spans="1:34" ht="29.25" customHeight="1">
      <c r="A71" s="149" t="s">
        <v>1</v>
      </c>
      <c r="B71" s="149"/>
      <c r="C71" s="34"/>
      <c r="D71" s="35"/>
      <c r="E71" s="35"/>
      <c r="F71" s="155" t="s">
        <v>309</v>
      </c>
      <c r="G71" s="156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50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49" t="s">
        <v>2</v>
      </c>
      <c r="B72" s="149"/>
      <c r="C72" s="36"/>
      <c r="D72" s="37"/>
      <c r="E72" s="37"/>
      <c r="F72" s="152" t="s">
        <v>310</v>
      </c>
      <c r="G72" s="152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51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57" t="s">
        <v>336</v>
      </c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8" t="s">
        <v>29</v>
      </c>
      <c r="B77" s="148" t="s">
        <v>30</v>
      </c>
      <c r="C77" s="148"/>
      <c r="D77" s="148"/>
      <c r="E77" s="148" t="s">
        <v>3</v>
      </c>
      <c r="F77" s="160" t="s">
        <v>26</v>
      </c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2"/>
      <c r="T77" s="46"/>
      <c r="U77" s="148" t="s">
        <v>27</v>
      </c>
      <c r="V77" s="148" t="s">
        <v>301</v>
      </c>
    </row>
    <row r="78" spans="1:34" ht="25.5" customHeight="1">
      <c r="A78" s="198"/>
      <c r="B78" s="148"/>
      <c r="C78" s="148"/>
      <c r="D78" s="148"/>
      <c r="E78" s="148"/>
      <c r="F78" s="199" t="s">
        <v>299</v>
      </c>
      <c r="G78" s="19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48"/>
      <c r="V78" s="148"/>
    </row>
    <row r="79" spans="1:34" ht="26.25" customHeight="1">
      <c r="A79" s="208" t="s">
        <v>31</v>
      </c>
      <c r="B79" s="202">
        <v>1</v>
      </c>
      <c r="C79" s="203"/>
      <c r="D79" s="204"/>
      <c r="E79" s="207"/>
      <c r="F79" s="149" t="s">
        <v>300</v>
      </c>
      <c r="G79" s="14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200" t="str">
        <f>IF(U79=0,"-",U80/U79)</f>
        <v>-</v>
      </c>
    </row>
    <row r="80" spans="1:34" ht="27.75" customHeight="1">
      <c r="A80" s="208"/>
      <c r="B80" s="202"/>
      <c r="C80" s="205"/>
      <c r="D80" s="206"/>
      <c r="E80" s="207"/>
      <c r="F80" s="201" t="s">
        <v>298</v>
      </c>
      <c r="G80" s="20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200"/>
    </row>
    <row r="81" spans="1:22" ht="26.25" customHeight="1">
      <c r="A81" s="208"/>
      <c r="B81" s="202">
        <v>2</v>
      </c>
      <c r="C81" s="203"/>
      <c r="D81" s="204"/>
      <c r="E81" s="207"/>
      <c r="F81" s="149" t="s">
        <v>300</v>
      </c>
      <c r="G81" s="14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200" t="str">
        <f>IF(U81=0,"-",U82/U81)</f>
        <v>-</v>
      </c>
    </row>
    <row r="82" spans="1:22" ht="26.25" customHeight="1">
      <c r="A82" s="208"/>
      <c r="B82" s="202"/>
      <c r="C82" s="205"/>
      <c r="D82" s="206"/>
      <c r="E82" s="207"/>
      <c r="F82" s="201" t="s">
        <v>298</v>
      </c>
      <c r="G82" s="20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200"/>
    </row>
    <row r="83" spans="1:22" ht="26.25" customHeight="1">
      <c r="A83" s="208"/>
      <c r="B83" s="202">
        <v>3</v>
      </c>
      <c r="C83" s="203"/>
      <c r="D83" s="204"/>
      <c r="E83" s="207"/>
      <c r="F83" s="149" t="s">
        <v>300</v>
      </c>
      <c r="G83" s="14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200" t="str">
        <f>IF(U83=0,"-",U84/U83)</f>
        <v>-</v>
      </c>
    </row>
    <row r="84" spans="1:22" ht="26.25" customHeight="1">
      <c r="A84" s="208"/>
      <c r="B84" s="202"/>
      <c r="C84" s="205"/>
      <c r="D84" s="206"/>
      <c r="E84" s="207"/>
      <c r="F84" s="201" t="s">
        <v>298</v>
      </c>
      <c r="G84" s="20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200"/>
    </row>
    <row r="85" spans="1:22" ht="26.25" customHeight="1">
      <c r="A85" s="208"/>
      <c r="B85" s="202">
        <v>4</v>
      </c>
      <c r="C85" s="203"/>
      <c r="D85" s="204"/>
      <c r="E85" s="207"/>
      <c r="F85" s="149" t="s">
        <v>300</v>
      </c>
      <c r="G85" s="14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200" t="str">
        <f>IF(U85=0,"-",U86/U85)</f>
        <v>-</v>
      </c>
    </row>
    <row r="86" spans="1:22" ht="26.25" customHeight="1">
      <c r="A86" s="208"/>
      <c r="B86" s="202"/>
      <c r="C86" s="205"/>
      <c r="D86" s="206"/>
      <c r="E86" s="207"/>
      <c r="F86" s="201" t="s">
        <v>298</v>
      </c>
      <c r="G86" s="20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200"/>
    </row>
    <row r="87" spans="1:22" ht="26.25" customHeight="1">
      <c r="A87" s="208"/>
      <c r="B87" s="202">
        <v>5</v>
      </c>
      <c r="C87" s="203"/>
      <c r="D87" s="204"/>
      <c r="E87" s="207"/>
      <c r="F87" s="149" t="s">
        <v>300</v>
      </c>
      <c r="G87" s="14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200" t="str">
        <f>IF(U87=0,"-",U88/U87)</f>
        <v>-</v>
      </c>
    </row>
    <row r="88" spans="1:22" ht="26.25" customHeight="1">
      <c r="A88" s="208"/>
      <c r="B88" s="202"/>
      <c r="C88" s="205"/>
      <c r="D88" s="206"/>
      <c r="E88" s="207"/>
      <c r="F88" s="201" t="s">
        <v>298</v>
      </c>
      <c r="G88" s="20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200"/>
    </row>
    <row r="90" spans="1:22" ht="36.75" customHeight="1">
      <c r="A90" s="218"/>
      <c r="B90" s="218"/>
      <c r="C90" s="218"/>
      <c r="D90" s="218"/>
      <c r="F90" s="218"/>
      <c r="G90" s="218"/>
      <c r="H90" s="218"/>
      <c r="I90" s="218"/>
      <c r="J90" s="218"/>
      <c r="K90" s="218"/>
      <c r="L90" s="218"/>
      <c r="M90" s="218"/>
      <c r="N90" s="218"/>
      <c r="P90" s="218"/>
      <c r="Q90" s="218"/>
      <c r="R90" s="218"/>
      <c r="S90" s="218"/>
      <c r="T90" s="218"/>
      <c r="U90" s="218"/>
      <c r="V90" s="218"/>
    </row>
    <row r="91" spans="1:22" ht="15" customHeight="1">
      <c r="A91" s="219" t="s">
        <v>332</v>
      </c>
      <c r="B91" s="219"/>
      <c r="C91" s="219"/>
      <c r="D91" s="219"/>
      <c r="E91" s="38"/>
      <c r="F91" s="219" t="s">
        <v>332</v>
      </c>
      <c r="G91" s="219"/>
      <c r="H91" s="219"/>
      <c r="I91" s="219"/>
      <c r="J91" s="219"/>
      <c r="K91" s="219"/>
      <c r="L91" s="219"/>
      <c r="M91" s="219"/>
      <c r="N91" s="219"/>
      <c r="O91" s="38"/>
      <c r="P91" s="219" t="s">
        <v>332</v>
      </c>
      <c r="Q91" s="219"/>
      <c r="R91" s="219"/>
      <c r="S91" s="219"/>
      <c r="T91" s="219"/>
      <c r="U91" s="219"/>
      <c r="V91" s="219"/>
    </row>
    <row r="92" spans="1:22" hidden="1"/>
    <row r="93" spans="1:22" ht="18" hidden="1">
      <c r="B93" s="220" t="s">
        <v>302</v>
      </c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4"/>
    </row>
    <row r="94" spans="1:22" ht="4.5" hidden="1" customHeight="1"/>
    <row r="95" spans="1:22" ht="36.75" hidden="1" customHeight="1">
      <c r="B95" s="25" t="s">
        <v>303</v>
      </c>
      <c r="C95" s="221" t="s">
        <v>29</v>
      </c>
      <c r="D95" s="221"/>
      <c r="E95" s="222" t="s">
        <v>311</v>
      </c>
      <c r="F95" s="222"/>
      <c r="G95" s="222"/>
      <c r="H95" s="222"/>
      <c r="I95" s="222"/>
      <c r="J95" s="222"/>
      <c r="K95" s="26" t="s">
        <v>303</v>
      </c>
      <c r="L95" s="223" t="s">
        <v>312</v>
      </c>
      <c r="M95" s="223"/>
      <c r="N95" s="223"/>
      <c r="O95" s="223"/>
      <c r="P95" s="223"/>
      <c r="Q95" s="223"/>
      <c r="R95" s="223"/>
      <c r="S95" s="224"/>
      <c r="T95" s="27"/>
    </row>
    <row r="96" spans="1:22" ht="27" hidden="1" customHeight="1">
      <c r="B96" s="209">
        <v>1</v>
      </c>
      <c r="C96" s="212" t="str">
        <f>IF(D59="","-",D59)</f>
        <v>-</v>
      </c>
      <c r="D96" s="212"/>
      <c r="E96" s="213" t="e">
        <f>IF(LEN(#REF!)&gt;17,"-",#REF!)</f>
        <v>#REF!</v>
      </c>
      <c r="F96" s="214"/>
      <c r="G96" s="214"/>
      <c r="H96" s="214"/>
      <c r="I96" s="214"/>
      <c r="J96" s="214"/>
      <c r="K96" s="28">
        <v>1</v>
      </c>
      <c r="L96" s="215" t="str">
        <f>$V$79</f>
        <v>-</v>
      </c>
      <c r="M96" s="216"/>
      <c r="N96" s="216"/>
      <c r="O96" s="216"/>
      <c r="P96" s="216"/>
      <c r="Q96" s="216"/>
      <c r="R96" s="216"/>
      <c r="S96" s="217"/>
      <c r="T96" s="29"/>
    </row>
    <row r="97" spans="2:20" ht="27" hidden="1" customHeight="1">
      <c r="B97" s="210"/>
      <c r="C97" s="212"/>
      <c r="D97" s="212"/>
      <c r="E97" s="214"/>
      <c r="F97" s="214"/>
      <c r="G97" s="214"/>
      <c r="H97" s="214"/>
      <c r="I97" s="214"/>
      <c r="J97" s="214"/>
      <c r="K97" s="28">
        <v>2</v>
      </c>
      <c r="L97" s="215" t="str">
        <f>$V$81</f>
        <v>-</v>
      </c>
      <c r="M97" s="216"/>
      <c r="N97" s="216"/>
      <c r="O97" s="216"/>
      <c r="P97" s="216"/>
      <c r="Q97" s="216"/>
      <c r="R97" s="216"/>
      <c r="S97" s="217"/>
      <c r="T97" s="29"/>
    </row>
    <row r="98" spans="2:20" ht="27" hidden="1" customHeight="1">
      <c r="B98" s="210"/>
      <c r="C98" s="212"/>
      <c r="D98" s="212"/>
      <c r="E98" s="214"/>
      <c r="F98" s="214"/>
      <c r="G98" s="214"/>
      <c r="H98" s="214"/>
      <c r="I98" s="214"/>
      <c r="J98" s="214"/>
      <c r="K98" s="28">
        <v>3</v>
      </c>
      <c r="L98" s="215" t="str">
        <f>$V$83</f>
        <v>-</v>
      </c>
      <c r="M98" s="216"/>
      <c r="N98" s="216"/>
      <c r="O98" s="216"/>
      <c r="P98" s="216"/>
      <c r="Q98" s="216"/>
      <c r="R98" s="216"/>
      <c r="S98" s="217"/>
      <c r="T98" s="29"/>
    </row>
    <row r="99" spans="2:20" ht="27" hidden="1" customHeight="1">
      <c r="B99" s="210"/>
      <c r="C99" s="212"/>
      <c r="D99" s="212"/>
      <c r="E99" s="214"/>
      <c r="F99" s="214"/>
      <c r="G99" s="214"/>
      <c r="H99" s="214"/>
      <c r="I99" s="214"/>
      <c r="J99" s="214"/>
      <c r="K99" s="28">
        <v>4</v>
      </c>
      <c r="L99" s="215" t="str">
        <f>$V$85</f>
        <v>-</v>
      </c>
      <c r="M99" s="216"/>
      <c r="N99" s="216"/>
      <c r="O99" s="216"/>
      <c r="P99" s="216"/>
      <c r="Q99" s="216"/>
      <c r="R99" s="216"/>
      <c r="S99" s="217"/>
      <c r="T99" s="29"/>
    </row>
    <row r="100" spans="2:20" ht="27" hidden="1" customHeight="1">
      <c r="B100" s="211"/>
      <c r="C100" s="212"/>
      <c r="D100" s="212"/>
      <c r="E100" s="214"/>
      <c r="F100" s="214"/>
      <c r="G100" s="214"/>
      <c r="H100" s="214"/>
      <c r="I100" s="214"/>
      <c r="J100" s="214"/>
      <c r="K100" s="28">
        <v>5</v>
      </c>
      <c r="L100" s="215" t="str">
        <f>$V$87</f>
        <v>-</v>
      </c>
      <c r="M100" s="216"/>
      <c r="N100" s="216"/>
      <c r="O100" s="216"/>
      <c r="P100" s="216"/>
      <c r="Q100" s="216"/>
      <c r="R100" s="216"/>
      <c r="S100" s="217"/>
      <c r="T100" s="29"/>
    </row>
    <row r="101" spans="2:20" ht="27" hidden="1" customHeight="1">
      <c r="B101" s="209">
        <v>2</v>
      </c>
      <c r="C101" s="212" t="e">
        <f>IF(#REF!="","-",#REF!)</f>
        <v>#REF!</v>
      </c>
      <c r="D101" s="212"/>
      <c r="E101" s="213" t="e">
        <f>IF(LEN(#REF!)&gt;17,"-",#REF!)</f>
        <v>#REF!</v>
      </c>
      <c r="F101" s="214"/>
      <c r="G101" s="214"/>
      <c r="H101" s="214"/>
      <c r="I101" s="214"/>
      <c r="J101" s="214"/>
      <c r="K101" s="28">
        <v>1</v>
      </c>
      <c r="L101" s="215" t="e">
        <f>#REF!</f>
        <v>#REF!</v>
      </c>
      <c r="M101" s="216"/>
      <c r="N101" s="216"/>
      <c r="O101" s="216"/>
      <c r="P101" s="216"/>
      <c r="Q101" s="216"/>
      <c r="R101" s="216"/>
      <c r="S101" s="217"/>
      <c r="T101" s="29"/>
    </row>
    <row r="102" spans="2:20" ht="27" hidden="1" customHeight="1">
      <c r="B102" s="210"/>
      <c r="C102" s="212"/>
      <c r="D102" s="212"/>
      <c r="E102" s="214"/>
      <c r="F102" s="214"/>
      <c r="G102" s="214"/>
      <c r="H102" s="214"/>
      <c r="I102" s="214"/>
      <c r="J102" s="214"/>
      <c r="K102" s="28">
        <v>2</v>
      </c>
      <c r="L102" s="215" t="e">
        <f>#REF!</f>
        <v>#REF!</v>
      </c>
      <c r="M102" s="216"/>
      <c r="N102" s="216"/>
      <c r="O102" s="216"/>
      <c r="P102" s="216"/>
      <c r="Q102" s="216"/>
      <c r="R102" s="216"/>
      <c r="S102" s="217"/>
      <c r="T102" s="29"/>
    </row>
    <row r="103" spans="2:20" ht="27" hidden="1" customHeight="1">
      <c r="B103" s="210"/>
      <c r="C103" s="212"/>
      <c r="D103" s="212"/>
      <c r="E103" s="214"/>
      <c r="F103" s="214"/>
      <c r="G103" s="214"/>
      <c r="H103" s="214"/>
      <c r="I103" s="214"/>
      <c r="J103" s="214"/>
      <c r="K103" s="28">
        <v>3</v>
      </c>
      <c r="L103" s="215" t="e">
        <f>#REF!</f>
        <v>#REF!</v>
      </c>
      <c r="M103" s="216"/>
      <c r="N103" s="216"/>
      <c r="O103" s="216"/>
      <c r="P103" s="216"/>
      <c r="Q103" s="216"/>
      <c r="R103" s="216"/>
      <c r="S103" s="217"/>
      <c r="T103" s="29"/>
    </row>
    <row r="104" spans="2:20" ht="27" hidden="1" customHeight="1">
      <c r="B104" s="210"/>
      <c r="C104" s="212"/>
      <c r="D104" s="212"/>
      <c r="E104" s="214"/>
      <c r="F104" s="214"/>
      <c r="G104" s="214"/>
      <c r="H104" s="214"/>
      <c r="I104" s="214"/>
      <c r="J104" s="214"/>
      <c r="K104" s="28">
        <v>4</v>
      </c>
      <c r="L104" s="215" t="e">
        <f>#REF!</f>
        <v>#REF!</v>
      </c>
      <c r="M104" s="216"/>
      <c r="N104" s="216"/>
      <c r="O104" s="216"/>
      <c r="P104" s="216"/>
      <c r="Q104" s="216"/>
      <c r="R104" s="216"/>
      <c r="S104" s="217"/>
      <c r="T104" s="29"/>
    </row>
    <row r="105" spans="2:20" ht="27" hidden="1" customHeight="1">
      <c r="B105" s="211"/>
      <c r="C105" s="212"/>
      <c r="D105" s="212"/>
      <c r="E105" s="214"/>
      <c r="F105" s="214"/>
      <c r="G105" s="214"/>
      <c r="H105" s="214"/>
      <c r="I105" s="214"/>
      <c r="J105" s="214"/>
      <c r="K105" s="28">
        <v>5</v>
      </c>
      <c r="L105" s="215" t="e">
        <f>#REF!</f>
        <v>#REF!</v>
      </c>
      <c r="M105" s="216"/>
      <c r="N105" s="216"/>
      <c r="O105" s="216"/>
      <c r="P105" s="216"/>
      <c r="Q105" s="216"/>
      <c r="R105" s="216"/>
      <c r="S105" s="217"/>
      <c r="T105" s="29"/>
    </row>
    <row r="106" spans="2:20" ht="27" hidden="1" customHeight="1">
      <c r="B106" s="209">
        <v>3</v>
      </c>
      <c r="C106" s="212" t="e">
        <f>IF(#REF!="","-",#REF!)</f>
        <v>#REF!</v>
      </c>
      <c r="D106" s="212"/>
      <c r="E106" s="213" t="e">
        <f>IF(LEN(#REF!)&gt;17,"-",#REF!)</f>
        <v>#REF!</v>
      </c>
      <c r="F106" s="214"/>
      <c r="G106" s="214"/>
      <c r="H106" s="214"/>
      <c r="I106" s="214"/>
      <c r="J106" s="214"/>
      <c r="K106" s="28">
        <v>1</v>
      </c>
      <c r="L106" s="215" t="e">
        <f>#REF!</f>
        <v>#REF!</v>
      </c>
      <c r="M106" s="216"/>
      <c r="N106" s="216"/>
      <c r="O106" s="216"/>
      <c r="P106" s="216"/>
      <c r="Q106" s="216"/>
      <c r="R106" s="216"/>
      <c r="S106" s="217"/>
      <c r="T106" s="29"/>
    </row>
    <row r="107" spans="2:20" ht="27" hidden="1" customHeight="1">
      <c r="B107" s="210"/>
      <c r="C107" s="212"/>
      <c r="D107" s="212"/>
      <c r="E107" s="214"/>
      <c r="F107" s="214"/>
      <c r="G107" s="214"/>
      <c r="H107" s="214"/>
      <c r="I107" s="214"/>
      <c r="J107" s="214"/>
      <c r="K107" s="28">
        <v>2</v>
      </c>
      <c r="L107" s="215" t="e">
        <f>#REF!</f>
        <v>#REF!</v>
      </c>
      <c r="M107" s="216"/>
      <c r="N107" s="216"/>
      <c r="O107" s="216"/>
      <c r="P107" s="216"/>
      <c r="Q107" s="216"/>
      <c r="R107" s="216"/>
      <c r="S107" s="217"/>
      <c r="T107" s="29"/>
    </row>
    <row r="108" spans="2:20" ht="27" hidden="1" customHeight="1">
      <c r="B108" s="210"/>
      <c r="C108" s="212"/>
      <c r="D108" s="212"/>
      <c r="E108" s="214"/>
      <c r="F108" s="214"/>
      <c r="G108" s="214"/>
      <c r="H108" s="214"/>
      <c r="I108" s="214"/>
      <c r="J108" s="214"/>
      <c r="K108" s="28">
        <v>3</v>
      </c>
      <c r="L108" s="215" t="e">
        <f>#REF!</f>
        <v>#REF!</v>
      </c>
      <c r="M108" s="216"/>
      <c r="N108" s="216"/>
      <c r="O108" s="216"/>
      <c r="P108" s="216"/>
      <c r="Q108" s="216"/>
      <c r="R108" s="216"/>
      <c r="S108" s="217"/>
      <c r="T108" s="29"/>
    </row>
    <row r="109" spans="2:20" ht="27" hidden="1" customHeight="1">
      <c r="B109" s="210"/>
      <c r="C109" s="212"/>
      <c r="D109" s="212"/>
      <c r="E109" s="214"/>
      <c r="F109" s="214"/>
      <c r="G109" s="214"/>
      <c r="H109" s="214"/>
      <c r="I109" s="214"/>
      <c r="J109" s="214"/>
      <c r="K109" s="28">
        <v>4</v>
      </c>
      <c r="L109" s="215" t="e">
        <f>#REF!</f>
        <v>#REF!</v>
      </c>
      <c r="M109" s="216"/>
      <c r="N109" s="216"/>
      <c r="O109" s="216"/>
      <c r="P109" s="216"/>
      <c r="Q109" s="216"/>
      <c r="R109" s="216"/>
      <c r="S109" s="217"/>
      <c r="T109" s="29"/>
    </row>
    <row r="110" spans="2:20" ht="27" hidden="1" customHeight="1">
      <c r="B110" s="211"/>
      <c r="C110" s="212"/>
      <c r="D110" s="212"/>
      <c r="E110" s="214"/>
      <c r="F110" s="214"/>
      <c r="G110" s="214"/>
      <c r="H110" s="214"/>
      <c r="I110" s="214"/>
      <c r="J110" s="214"/>
      <c r="K110" s="28">
        <v>5</v>
      </c>
      <c r="L110" s="215" t="e">
        <f>#REF!</f>
        <v>#REF!</v>
      </c>
      <c r="M110" s="216"/>
      <c r="N110" s="216"/>
      <c r="O110" s="216"/>
      <c r="P110" s="216"/>
      <c r="Q110" s="216"/>
      <c r="R110" s="216"/>
      <c r="S110" s="217"/>
      <c r="T110" s="29"/>
    </row>
    <row r="111" spans="2:20" ht="27" hidden="1" customHeight="1">
      <c r="B111" s="209">
        <v>4</v>
      </c>
      <c r="C111" s="212" t="e">
        <f>IF(#REF!="","-",#REF!)</f>
        <v>#REF!</v>
      </c>
      <c r="D111" s="212"/>
      <c r="E111" s="213" t="e">
        <f>IF(LEN(#REF!)&gt;17,"-",#REF!)</f>
        <v>#REF!</v>
      </c>
      <c r="F111" s="214"/>
      <c r="G111" s="214"/>
      <c r="H111" s="214"/>
      <c r="I111" s="214"/>
      <c r="J111" s="214"/>
      <c r="K111" s="28">
        <v>1</v>
      </c>
      <c r="L111" s="215" t="e">
        <f>#REF!</f>
        <v>#REF!</v>
      </c>
      <c r="M111" s="216"/>
      <c r="N111" s="216"/>
      <c r="O111" s="216"/>
      <c r="P111" s="216"/>
      <c r="Q111" s="216"/>
      <c r="R111" s="216"/>
      <c r="S111" s="217"/>
      <c r="T111" s="29"/>
    </row>
    <row r="112" spans="2:20" ht="27" hidden="1" customHeight="1">
      <c r="B112" s="210"/>
      <c r="C112" s="212"/>
      <c r="D112" s="212"/>
      <c r="E112" s="214"/>
      <c r="F112" s="214"/>
      <c r="G112" s="214"/>
      <c r="H112" s="214"/>
      <c r="I112" s="214"/>
      <c r="J112" s="214"/>
      <c r="K112" s="28">
        <v>2</v>
      </c>
      <c r="L112" s="215" t="e">
        <f>#REF!</f>
        <v>#REF!</v>
      </c>
      <c r="M112" s="216"/>
      <c r="N112" s="216"/>
      <c r="O112" s="216"/>
      <c r="P112" s="216"/>
      <c r="Q112" s="216"/>
      <c r="R112" s="216"/>
      <c r="S112" s="217"/>
      <c r="T112" s="29"/>
    </row>
    <row r="113" spans="2:20" ht="27" hidden="1" customHeight="1">
      <c r="B113" s="210"/>
      <c r="C113" s="212"/>
      <c r="D113" s="212"/>
      <c r="E113" s="214"/>
      <c r="F113" s="214"/>
      <c r="G113" s="214"/>
      <c r="H113" s="214"/>
      <c r="I113" s="214"/>
      <c r="J113" s="214"/>
      <c r="K113" s="28">
        <v>3</v>
      </c>
      <c r="L113" s="215" t="e">
        <f>#REF!</f>
        <v>#REF!</v>
      </c>
      <c r="M113" s="216"/>
      <c r="N113" s="216"/>
      <c r="O113" s="216"/>
      <c r="P113" s="216"/>
      <c r="Q113" s="216"/>
      <c r="R113" s="216"/>
      <c r="S113" s="217"/>
      <c r="T113" s="29"/>
    </row>
    <row r="114" spans="2:20" ht="27" hidden="1" customHeight="1">
      <c r="B114" s="210"/>
      <c r="C114" s="212"/>
      <c r="D114" s="212"/>
      <c r="E114" s="214"/>
      <c r="F114" s="214"/>
      <c r="G114" s="214"/>
      <c r="H114" s="214"/>
      <c r="I114" s="214"/>
      <c r="J114" s="214"/>
      <c r="K114" s="28">
        <v>4</v>
      </c>
      <c r="L114" s="215" t="e">
        <f>#REF!</f>
        <v>#REF!</v>
      </c>
      <c r="M114" s="216"/>
      <c r="N114" s="216"/>
      <c r="O114" s="216"/>
      <c r="P114" s="216"/>
      <c r="Q114" s="216"/>
      <c r="R114" s="216"/>
      <c r="S114" s="217"/>
      <c r="T114" s="29"/>
    </row>
    <row r="115" spans="2:20" ht="27" hidden="1" customHeight="1">
      <c r="B115" s="211"/>
      <c r="C115" s="212"/>
      <c r="D115" s="212"/>
      <c r="E115" s="214"/>
      <c r="F115" s="214"/>
      <c r="G115" s="214"/>
      <c r="H115" s="214"/>
      <c r="I115" s="214"/>
      <c r="J115" s="214"/>
      <c r="K115" s="28">
        <v>5</v>
      </c>
      <c r="L115" s="215" t="e">
        <f>#REF!</f>
        <v>#REF!</v>
      </c>
      <c r="M115" s="216"/>
      <c r="N115" s="216"/>
      <c r="O115" s="216"/>
      <c r="P115" s="216"/>
      <c r="Q115" s="216"/>
      <c r="R115" s="216"/>
      <c r="S115" s="217"/>
      <c r="T115" s="29"/>
    </row>
    <row r="116" spans="2:20" ht="27" hidden="1" customHeight="1">
      <c r="B116" s="209">
        <v>5</v>
      </c>
      <c r="C116" s="212" t="e">
        <f>IF(#REF!="","-",#REF!)</f>
        <v>#REF!</v>
      </c>
      <c r="D116" s="212"/>
      <c r="E116" s="213" t="e">
        <f>IF(LEN(#REF!)&gt;17,"-",#REF!)</f>
        <v>#REF!</v>
      </c>
      <c r="F116" s="214"/>
      <c r="G116" s="214"/>
      <c r="H116" s="214"/>
      <c r="I116" s="214"/>
      <c r="J116" s="214"/>
      <c r="K116" s="28">
        <v>1</v>
      </c>
      <c r="L116" s="215" t="e">
        <f>#REF!</f>
        <v>#REF!</v>
      </c>
      <c r="M116" s="216"/>
      <c r="N116" s="216"/>
      <c r="O116" s="216"/>
      <c r="P116" s="216"/>
      <c r="Q116" s="216"/>
      <c r="R116" s="216"/>
      <c r="S116" s="217"/>
      <c r="T116" s="29"/>
    </row>
    <row r="117" spans="2:20" ht="27" hidden="1" customHeight="1">
      <c r="B117" s="210"/>
      <c r="C117" s="212"/>
      <c r="D117" s="212"/>
      <c r="E117" s="214"/>
      <c r="F117" s="214"/>
      <c r="G117" s="214"/>
      <c r="H117" s="214"/>
      <c r="I117" s="214"/>
      <c r="J117" s="214"/>
      <c r="K117" s="28">
        <v>2</v>
      </c>
      <c r="L117" s="215" t="e">
        <f>#REF!</f>
        <v>#REF!</v>
      </c>
      <c r="M117" s="216"/>
      <c r="N117" s="216"/>
      <c r="O117" s="216"/>
      <c r="P117" s="216"/>
      <c r="Q117" s="216"/>
      <c r="R117" s="216"/>
      <c r="S117" s="217"/>
      <c r="T117" s="29"/>
    </row>
    <row r="118" spans="2:20" ht="27" hidden="1" customHeight="1">
      <c r="B118" s="210"/>
      <c r="C118" s="212"/>
      <c r="D118" s="212"/>
      <c r="E118" s="214"/>
      <c r="F118" s="214"/>
      <c r="G118" s="214"/>
      <c r="H118" s="214"/>
      <c r="I118" s="214"/>
      <c r="J118" s="214"/>
      <c r="K118" s="28">
        <v>3</v>
      </c>
      <c r="L118" s="215" t="e">
        <f>#REF!</f>
        <v>#REF!</v>
      </c>
      <c r="M118" s="216"/>
      <c r="N118" s="216"/>
      <c r="O118" s="216"/>
      <c r="P118" s="216"/>
      <c r="Q118" s="216"/>
      <c r="R118" s="216"/>
      <c r="S118" s="217"/>
      <c r="T118" s="29"/>
    </row>
    <row r="119" spans="2:20" ht="27" hidden="1" customHeight="1">
      <c r="B119" s="210"/>
      <c r="C119" s="212"/>
      <c r="D119" s="212"/>
      <c r="E119" s="214"/>
      <c r="F119" s="214"/>
      <c r="G119" s="214"/>
      <c r="H119" s="214"/>
      <c r="I119" s="214"/>
      <c r="J119" s="214"/>
      <c r="K119" s="28">
        <v>4</v>
      </c>
      <c r="L119" s="215" t="e">
        <f>#REF!</f>
        <v>#REF!</v>
      </c>
      <c r="M119" s="216"/>
      <c r="N119" s="216"/>
      <c r="O119" s="216"/>
      <c r="P119" s="216"/>
      <c r="Q119" s="216"/>
      <c r="R119" s="216"/>
      <c r="S119" s="217"/>
      <c r="T119" s="29"/>
    </row>
    <row r="120" spans="2:20" ht="27" hidden="1" customHeight="1">
      <c r="B120" s="211"/>
      <c r="C120" s="212"/>
      <c r="D120" s="212"/>
      <c r="E120" s="214"/>
      <c r="F120" s="214"/>
      <c r="G120" s="214"/>
      <c r="H120" s="214"/>
      <c r="I120" s="214"/>
      <c r="J120" s="214"/>
      <c r="K120" s="28">
        <v>5</v>
      </c>
      <c r="L120" s="215" t="e">
        <f>#REF!</f>
        <v>#REF!</v>
      </c>
      <c r="M120" s="216"/>
      <c r="N120" s="216"/>
      <c r="O120" s="216"/>
      <c r="P120" s="216"/>
      <c r="Q120" s="216"/>
      <c r="R120" s="216"/>
      <c r="S120" s="217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0"/>
  <sheetViews>
    <sheetView showGridLines="0" tabSelected="1" view="pageBreakPreview" topLeftCell="A215" zoomScale="130" zoomScaleNormal="85" zoomScaleSheetLayoutView="130" workbookViewId="0">
      <selection activeCell="Q229" sqref="Q229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5703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84"/>
      <c r="B1" s="284"/>
      <c r="V1" s="2"/>
      <c r="W1" s="2"/>
    </row>
    <row r="2" spans="1:23" ht="18.75" customHeight="1" thickBot="1">
      <c r="A2" s="284"/>
      <c r="B2" s="284"/>
      <c r="C2" s="186" t="s">
        <v>851</v>
      </c>
      <c r="D2" s="186"/>
      <c r="E2" s="186"/>
      <c r="F2" s="275" t="s">
        <v>1039</v>
      </c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5"/>
      <c r="V2" s="6"/>
      <c r="W2" s="6"/>
    </row>
    <row r="3" spans="1:23" ht="18.75" customHeight="1" thickBot="1">
      <c r="A3" s="284"/>
      <c r="B3" s="284"/>
      <c r="C3" s="186" t="s">
        <v>1035</v>
      </c>
      <c r="D3" s="186"/>
      <c r="E3" s="186"/>
      <c r="F3" s="280" t="str">
        <f>IF(ISERROR(VLOOKUP(F2,general!$B:$C,2,FALSE))=TRUE,"",(VLOOKUP(F2,general!$B:$C,2,FALSE)))</f>
        <v/>
      </c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5"/>
      <c r="V3" s="6"/>
      <c r="W3" s="6"/>
    </row>
    <row r="4" spans="1:23" ht="15.75" customHeight="1" thickBot="1">
      <c r="A4" s="284"/>
      <c r="B4" s="284"/>
      <c r="C4" s="4"/>
      <c r="D4" s="186" t="s">
        <v>314</v>
      </c>
      <c r="E4" s="186"/>
      <c r="F4" s="276">
        <v>2020</v>
      </c>
      <c r="G4" s="276"/>
      <c r="H4" s="276"/>
      <c r="I4" s="276"/>
      <c r="J4" s="276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85"/>
      <c r="B5" s="285"/>
    </row>
    <row r="6" spans="1:23" ht="23.25" customHeight="1">
      <c r="A6" s="277" t="s">
        <v>1036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</row>
    <row r="7" spans="1:23" ht="3.75" customHeight="1"/>
    <row r="8" spans="1:23" ht="18" customHeight="1">
      <c r="A8" s="190" t="s">
        <v>0</v>
      </c>
      <c r="B8" s="190"/>
      <c r="C8" s="190"/>
      <c r="D8" s="301" t="s">
        <v>1066</v>
      </c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</row>
    <row r="9" spans="1:23" ht="17.25" customHeight="1">
      <c r="A9" s="190" t="s">
        <v>18</v>
      </c>
      <c r="B9" s="190"/>
      <c r="C9" s="190"/>
      <c r="D9" s="191" t="s">
        <v>1065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</row>
    <row r="10" spans="1:23" ht="17.25" customHeight="1">
      <c r="A10" s="190" t="s">
        <v>19</v>
      </c>
      <c r="B10" s="190"/>
      <c r="C10" s="190"/>
      <c r="D10" s="302">
        <v>300000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</row>
    <row r="11" spans="1:23" ht="27.75" customHeight="1">
      <c r="A11" s="190" t="s">
        <v>1093</v>
      </c>
      <c r="B11" s="190"/>
      <c r="C11" s="286"/>
      <c r="D11" s="287" t="s">
        <v>1094</v>
      </c>
      <c r="E11" s="288"/>
      <c r="F11" s="288"/>
      <c r="G11" s="289"/>
      <c r="H11" s="290" t="s">
        <v>1095</v>
      </c>
      <c r="I11" s="290"/>
      <c r="J11" s="290"/>
      <c r="K11" s="290"/>
      <c r="L11" s="290"/>
      <c r="M11" s="290"/>
      <c r="N11" s="290"/>
      <c r="O11" s="290"/>
      <c r="P11" s="290"/>
      <c r="Q11" s="290"/>
      <c r="R11" s="136"/>
      <c r="S11" s="136"/>
      <c r="T11" s="136"/>
      <c r="U11" s="136"/>
      <c r="V11" s="136"/>
      <c r="W11" s="136"/>
    </row>
    <row r="12" spans="1:23" ht="27" customHeight="1">
      <c r="A12" s="190" t="s">
        <v>1096</v>
      </c>
      <c r="B12" s="190"/>
      <c r="C12" s="135"/>
      <c r="D12" s="291">
        <v>300000</v>
      </c>
      <c r="E12" s="292"/>
      <c r="F12" s="292"/>
      <c r="G12" s="293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81" t="s">
        <v>335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</row>
    <row r="15" spans="1:23" ht="15.75" customHeight="1">
      <c r="A15" s="282" t="s">
        <v>319</v>
      </c>
      <c r="B15" s="282"/>
      <c r="C15" s="282"/>
      <c r="D15" s="283" t="s">
        <v>315</v>
      </c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</row>
    <row r="16" spans="1:23" ht="16.5" customHeight="1">
      <c r="A16" s="295" t="s">
        <v>321</v>
      </c>
      <c r="B16" s="295"/>
      <c r="C16" s="295"/>
      <c r="D16" s="296" t="s">
        <v>994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</row>
    <row r="17" spans="1:33" ht="17.25" customHeight="1">
      <c r="A17" s="295" t="s">
        <v>322</v>
      </c>
      <c r="B17" s="297"/>
      <c r="C17" s="297"/>
      <c r="D17" s="298" t="s">
        <v>979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300"/>
    </row>
    <row r="18" spans="1:33" ht="22.5" customHeight="1">
      <c r="A18" s="295" t="s">
        <v>323</v>
      </c>
      <c r="B18" s="297"/>
      <c r="C18" s="297"/>
      <c r="D18" s="298" t="s">
        <v>918</v>
      </c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300"/>
    </row>
    <row r="19" spans="1:33" ht="21.75" customHeight="1">
      <c r="A19" s="295" t="s">
        <v>324</v>
      </c>
      <c r="B19" s="297"/>
      <c r="C19" s="297"/>
      <c r="D19" s="298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300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81" t="s">
        <v>325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</row>
    <row r="22" spans="1:33" ht="20.25" customHeight="1">
      <c r="A22" s="309" t="s">
        <v>1067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33" ht="22.5" customHeight="1">
      <c r="A23" s="281" t="s">
        <v>333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</row>
    <row r="24" spans="1:33" ht="24.75" customHeight="1">
      <c r="A24" s="165" t="s">
        <v>1069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</row>
    <row r="25" spans="1:33" ht="20.25" customHeight="1">
      <c r="A25" s="281" t="s">
        <v>1038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</row>
    <row r="26" spans="1:33" s="3" customFormat="1" ht="25.5" customHeight="1">
      <c r="A26" s="165" t="s">
        <v>1068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303" t="s">
        <v>5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5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36" t="s">
        <v>1007</v>
      </c>
      <c r="B31" s="236"/>
      <c r="C31" s="306" t="s">
        <v>1070</v>
      </c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8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310" t="s">
        <v>1009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2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36" t="s">
        <v>22</v>
      </c>
      <c r="B35" s="236"/>
      <c r="C35" s="252" t="s">
        <v>1077</v>
      </c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39" t="s">
        <v>337</v>
      </c>
      <c r="B37" s="241"/>
      <c r="C37" s="103" t="s">
        <v>1071</v>
      </c>
      <c r="D37" s="49"/>
      <c r="E37" s="236" t="s">
        <v>4</v>
      </c>
      <c r="F37" s="236"/>
      <c r="G37" s="252" t="s">
        <v>1058</v>
      </c>
      <c r="H37" s="252"/>
      <c r="I37" s="252"/>
      <c r="J37" s="252"/>
      <c r="K37" s="49"/>
      <c r="L37" s="49"/>
      <c r="M37" s="236" t="s">
        <v>1008</v>
      </c>
      <c r="N37" s="236"/>
      <c r="O37" s="236"/>
      <c r="P37" s="236"/>
      <c r="Q37" s="252" t="s">
        <v>1072</v>
      </c>
      <c r="R37" s="252"/>
      <c r="S37" s="252"/>
      <c r="T37" s="252"/>
      <c r="U37" s="252"/>
      <c r="V37" s="252"/>
      <c r="W37" s="2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39" t="s">
        <v>1015</v>
      </c>
      <c r="B39" s="241"/>
      <c r="C39" s="110" t="s">
        <v>1057</v>
      </c>
      <c r="D39" s="49"/>
      <c r="E39" s="239" t="s">
        <v>24</v>
      </c>
      <c r="F39" s="241"/>
      <c r="G39" s="252" t="s">
        <v>1073</v>
      </c>
      <c r="H39" s="252"/>
      <c r="I39" s="252"/>
      <c r="J39" s="252"/>
      <c r="K39" s="49"/>
      <c r="L39" s="49"/>
      <c r="M39" s="236" t="s">
        <v>1016</v>
      </c>
      <c r="N39" s="236"/>
      <c r="O39" s="236"/>
      <c r="P39" s="236"/>
      <c r="Q39" s="252" t="s">
        <v>1049</v>
      </c>
      <c r="R39" s="252"/>
      <c r="S39" s="252"/>
      <c r="T39" s="252"/>
      <c r="U39" s="252"/>
      <c r="V39" s="252"/>
      <c r="W39" s="25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36" t="s">
        <v>1003</v>
      </c>
      <c r="D41" s="236"/>
      <c r="E41" s="236"/>
      <c r="F41" s="236"/>
      <c r="H41" s="49"/>
      <c r="I41" s="49"/>
      <c r="J41" s="49"/>
      <c r="O41" s="236" t="s">
        <v>1006</v>
      </c>
      <c r="P41" s="236"/>
      <c r="Q41" s="236"/>
      <c r="R41" s="236"/>
      <c r="S41" s="236"/>
      <c r="T41" s="236"/>
      <c r="U41" s="236"/>
      <c r="V41" s="236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2171</v>
      </c>
      <c r="D42" s="49"/>
      <c r="E42" s="253">
        <v>2019</v>
      </c>
      <c r="F42" s="253"/>
      <c r="H42" s="49"/>
      <c r="I42" s="49"/>
      <c r="J42" s="49"/>
      <c r="O42" s="313">
        <v>3300</v>
      </c>
      <c r="P42" s="313"/>
      <c r="Q42" s="313"/>
      <c r="R42" s="313"/>
      <c r="S42" s="313"/>
      <c r="T42" s="313"/>
      <c r="U42" s="313"/>
      <c r="V42" s="313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54" t="s">
        <v>1005</v>
      </c>
      <c r="F43" s="254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50" t="s">
        <v>964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32" t="s">
        <v>25</v>
      </c>
      <c r="B46" s="233"/>
      <c r="C46" s="236" t="s">
        <v>22</v>
      </c>
      <c r="D46" s="236"/>
      <c r="E46" s="237" t="s">
        <v>3</v>
      </c>
      <c r="F46" s="239" t="s">
        <v>327</v>
      </c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1"/>
      <c r="U46" s="104"/>
      <c r="V46" s="163" t="s">
        <v>27</v>
      </c>
      <c r="W46" s="236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34"/>
      <c r="B47" s="235"/>
      <c r="C47" s="236"/>
      <c r="D47" s="236"/>
      <c r="E47" s="238"/>
      <c r="F47" s="242" t="s">
        <v>300</v>
      </c>
      <c r="G47" s="243"/>
      <c r="H47" s="244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64"/>
      <c r="W47" s="236"/>
    </row>
    <row r="48" spans="1:33" ht="29.25" customHeight="1">
      <c r="A48" s="245" t="s">
        <v>1</v>
      </c>
      <c r="B48" s="245"/>
      <c r="C48" s="251" t="s">
        <v>1074</v>
      </c>
      <c r="D48" s="251"/>
      <c r="E48" s="111" t="s">
        <v>1059</v>
      </c>
      <c r="F48" s="196" t="s">
        <v>998</v>
      </c>
      <c r="G48" s="248"/>
      <c r="H48" s="197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3300</v>
      </c>
      <c r="U48" s="73"/>
      <c r="V48" s="114">
        <f>IF(SUM(I48:T48)=0,"",SUM(I48:T48))</f>
        <v>3300</v>
      </c>
      <c r="W48" s="249" t="str">
        <f>IF($G$39="porcentaje",FIXED(V48/V49*100,2)&amp;"%",IF($G$39="Promedio",V48/V49,IF($G$39="variación porcentual",FIXED(((V48/V49)-1)*100,2)&amp;"%",IF($G$39="OTRAS","CAPTURAR EL RESULTADO DEL INDICADOR"))))</f>
        <v>52,00%</v>
      </c>
      <c r="Y48" s="1"/>
      <c r="AC48" s="10"/>
      <c r="AF48" s="10"/>
      <c r="AG48" s="10"/>
    </row>
    <row r="49" spans="1:33" ht="30" customHeight="1">
      <c r="A49" s="245" t="s">
        <v>2</v>
      </c>
      <c r="B49" s="245"/>
      <c r="C49" s="251" t="s">
        <v>1075</v>
      </c>
      <c r="D49" s="251"/>
      <c r="E49" s="111" t="s">
        <v>1059</v>
      </c>
      <c r="F49" s="196" t="s">
        <v>999</v>
      </c>
      <c r="G49" s="248"/>
      <c r="H49" s="197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2171</v>
      </c>
      <c r="U49" s="72">
        <f>SUM(I49:T49)</f>
        <v>2171</v>
      </c>
      <c r="V49" s="114">
        <f>IF(SUM(I49:T49)=0,"",SUM(I49:T49))</f>
        <v>2171</v>
      </c>
      <c r="W49" s="249"/>
      <c r="Y49" s="1"/>
      <c r="AA49" s="3"/>
      <c r="AC49" s="10"/>
      <c r="AF49" s="10"/>
      <c r="AG49" s="10"/>
    </row>
    <row r="50" spans="1:33" ht="17.25" customHeight="1">
      <c r="A50" s="231" t="s">
        <v>298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</row>
    <row r="51" spans="1:33" s="3" customFormat="1" ht="15.75" customHeight="1">
      <c r="A51" s="232" t="s">
        <v>25</v>
      </c>
      <c r="B51" s="233"/>
      <c r="C51" s="236" t="s">
        <v>22</v>
      </c>
      <c r="D51" s="236"/>
      <c r="E51" s="237" t="s">
        <v>3</v>
      </c>
      <c r="F51" s="239" t="s">
        <v>327</v>
      </c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1"/>
      <c r="U51" s="104"/>
      <c r="V51" s="163" t="s">
        <v>27</v>
      </c>
      <c r="W51" s="236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34"/>
      <c r="B52" s="235"/>
      <c r="C52" s="236"/>
      <c r="D52" s="236"/>
      <c r="E52" s="238"/>
      <c r="F52" s="242" t="s">
        <v>298</v>
      </c>
      <c r="G52" s="243"/>
      <c r="H52" s="244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64"/>
      <c r="W52" s="236"/>
    </row>
    <row r="53" spans="1:33" ht="29.25" customHeight="1">
      <c r="A53" s="245" t="s">
        <v>1</v>
      </c>
      <c r="B53" s="245"/>
      <c r="C53" s="246" t="str">
        <f>IF(C48=0,"",C48)</f>
        <v>Jóvenes benefiados 2020</v>
      </c>
      <c r="D53" s="247"/>
      <c r="E53" s="132" t="str">
        <f>IF(E48=0,"",E48)</f>
        <v>beneficiados</v>
      </c>
      <c r="F53" s="196" t="s">
        <v>1017</v>
      </c>
      <c r="G53" s="248"/>
      <c r="H53" s="197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3"/>
      <c r="V53" s="114" t="str">
        <f t="shared" ref="V53:V54" si="0">IF(SUM(I53:T53)=0,"",SUM(I53:T53))</f>
        <v/>
      </c>
      <c r="W53" s="24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45" t="s">
        <v>2</v>
      </c>
      <c r="B54" s="245"/>
      <c r="C54" s="246" t="str">
        <f>IF(C49=0,"",C49)</f>
        <v>Jóvenes benefiados 2019</v>
      </c>
      <c r="D54" s="247"/>
      <c r="E54" s="133" t="str">
        <f>IF(E49=0,"",E49)</f>
        <v>beneficiados</v>
      </c>
      <c r="F54" s="196" t="s">
        <v>1018</v>
      </c>
      <c r="G54" s="248"/>
      <c r="H54" s="197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2171</v>
      </c>
      <c r="U54" s="72">
        <f>SUM(I54:T54)</f>
        <v>2171</v>
      </c>
      <c r="V54" s="114">
        <f t="shared" si="0"/>
        <v>2171</v>
      </c>
      <c r="W54" s="249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25" t="s">
        <v>965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26" t="s">
        <v>1000</v>
      </c>
      <c r="B58" s="227"/>
      <c r="C58" s="227"/>
      <c r="D58" s="227"/>
      <c r="E58" s="227"/>
      <c r="F58" s="228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3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03" t="s">
        <v>6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5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36" t="s">
        <v>1007</v>
      </c>
      <c r="B62" s="236"/>
      <c r="C62" s="306" t="s">
        <v>1076</v>
      </c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8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10" t="s">
        <v>1009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2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36" t="s">
        <v>22</v>
      </c>
      <c r="B66" s="236"/>
      <c r="C66" s="314" t="s">
        <v>1060</v>
      </c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39" t="s">
        <v>337</v>
      </c>
      <c r="B68" s="241"/>
      <c r="C68" s="103" t="s">
        <v>1071</v>
      </c>
      <c r="D68" s="49"/>
      <c r="E68" s="236" t="s">
        <v>4</v>
      </c>
      <c r="F68" s="236"/>
      <c r="G68" s="252" t="s">
        <v>1058</v>
      </c>
      <c r="H68" s="252"/>
      <c r="I68" s="252"/>
      <c r="J68" s="252"/>
      <c r="K68" s="49"/>
      <c r="L68" s="49"/>
      <c r="M68" s="236" t="s">
        <v>1008</v>
      </c>
      <c r="N68" s="236"/>
      <c r="O68" s="236"/>
      <c r="P68" s="236"/>
      <c r="Q68" s="252" t="s">
        <v>1072</v>
      </c>
      <c r="R68" s="252"/>
      <c r="S68" s="252"/>
      <c r="T68" s="252"/>
      <c r="U68" s="252"/>
      <c r="V68" s="252"/>
      <c r="W68" s="2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39" t="s">
        <v>1015</v>
      </c>
      <c r="B70" s="241"/>
      <c r="C70" s="110" t="s">
        <v>1057</v>
      </c>
      <c r="D70" s="49"/>
      <c r="E70" s="239" t="s">
        <v>24</v>
      </c>
      <c r="F70" s="241"/>
      <c r="G70" s="252" t="s">
        <v>1048</v>
      </c>
      <c r="H70" s="252"/>
      <c r="I70" s="252"/>
      <c r="J70" s="252"/>
      <c r="K70" s="49"/>
      <c r="L70" s="49"/>
      <c r="M70" s="236" t="s">
        <v>1016</v>
      </c>
      <c r="N70" s="236"/>
      <c r="O70" s="236"/>
      <c r="P70" s="236"/>
      <c r="Q70" s="252" t="s">
        <v>1049</v>
      </c>
      <c r="R70" s="252"/>
      <c r="S70" s="252"/>
      <c r="T70" s="252"/>
      <c r="U70" s="252"/>
      <c r="V70" s="252"/>
      <c r="W70" s="25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36" t="s">
        <v>1003</v>
      </c>
      <c r="D72" s="236"/>
      <c r="E72" s="236"/>
      <c r="F72" s="236"/>
      <c r="H72" s="49"/>
      <c r="I72" s="49"/>
      <c r="J72" s="49"/>
      <c r="O72" s="236" t="s">
        <v>1006</v>
      </c>
      <c r="P72" s="236"/>
      <c r="Q72" s="236"/>
      <c r="R72" s="236"/>
      <c r="S72" s="236"/>
      <c r="T72" s="236"/>
      <c r="U72" s="236"/>
      <c r="V72" s="236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2171</v>
      </c>
      <c r="D73" s="49"/>
      <c r="E73" s="253">
        <v>2019</v>
      </c>
      <c r="F73" s="253"/>
      <c r="H73" s="49"/>
      <c r="I73" s="49"/>
      <c r="J73" s="49"/>
      <c r="O73" s="313">
        <v>3300</v>
      </c>
      <c r="P73" s="313"/>
      <c r="Q73" s="313"/>
      <c r="R73" s="313"/>
      <c r="S73" s="313"/>
      <c r="T73" s="313"/>
      <c r="U73" s="313"/>
      <c r="V73" s="313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54" t="s">
        <v>1005</v>
      </c>
      <c r="F74" s="254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50" t="s">
        <v>964</v>
      </c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32" t="s">
        <v>25</v>
      </c>
      <c r="B77" s="233"/>
      <c r="C77" s="236" t="s">
        <v>22</v>
      </c>
      <c r="D77" s="236"/>
      <c r="E77" s="237" t="s">
        <v>3</v>
      </c>
      <c r="F77" s="239" t="s">
        <v>327</v>
      </c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1"/>
      <c r="U77" s="104"/>
      <c r="V77" s="163" t="s">
        <v>27</v>
      </c>
      <c r="W77" s="236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34"/>
      <c r="B78" s="235"/>
      <c r="C78" s="236"/>
      <c r="D78" s="236"/>
      <c r="E78" s="238"/>
      <c r="F78" s="242" t="s">
        <v>300</v>
      </c>
      <c r="G78" s="243"/>
      <c r="H78" s="244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64"/>
      <c r="W78" s="236"/>
    </row>
    <row r="79" spans="1:33" ht="29.25" customHeight="1">
      <c r="A79" s="245" t="s">
        <v>1</v>
      </c>
      <c r="B79" s="245"/>
      <c r="C79" s="251" t="s">
        <v>1074</v>
      </c>
      <c r="D79" s="251"/>
      <c r="E79" s="111" t="s">
        <v>1061</v>
      </c>
      <c r="F79" s="196" t="s">
        <v>998</v>
      </c>
      <c r="G79" s="248"/>
      <c r="H79" s="197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3300</v>
      </c>
      <c r="U79" s="73"/>
      <c r="V79" s="114">
        <f>IF(SUM(I79:T79)=0,"",SUM(I79:T79))</f>
        <v>3300</v>
      </c>
      <c r="W79" s="249" t="str">
        <f>IF($G$70="porcentaje",FIXED(V79/V80*100,2)&amp;"%",IF($G$70="Promedio",V79/V80,IF($G$70="variación porcentual",FIXED(((V79/V80)-1)*100,2)&amp;"%",IF($G$70="OTRAS","CAPTURAR EL RESULTADO DEL INDICADOR"))))</f>
        <v>152,00%</v>
      </c>
      <c r="Y79" s="1"/>
      <c r="AC79" s="10"/>
      <c r="AF79" s="10"/>
      <c r="AG79" s="10"/>
    </row>
    <row r="80" spans="1:33" ht="30" customHeight="1">
      <c r="A80" s="245" t="s">
        <v>2</v>
      </c>
      <c r="B80" s="245"/>
      <c r="C80" s="251" t="s">
        <v>1075</v>
      </c>
      <c r="D80" s="251"/>
      <c r="E80" s="111" t="s">
        <v>1061</v>
      </c>
      <c r="F80" s="196" t="s">
        <v>999</v>
      </c>
      <c r="G80" s="248"/>
      <c r="H80" s="197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2171</v>
      </c>
      <c r="U80" s="72">
        <f>SUM(I80:T80)</f>
        <v>2171</v>
      </c>
      <c r="V80" s="114">
        <f>IF(SUM(I80:T80)=0,"",SUM(I80:T80))</f>
        <v>2171</v>
      </c>
      <c r="W80" s="249"/>
      <c r="Y80" s="1"/>
      <c r="AA80" s="3"/>
      <c r="AC80" s="10"/>
      <c r="AF80" s="10"/>
      <c r="AG80" s="10"/>
    </row>
    <row r="81" spans="1:33" ht="17.25" customHeight="1">
      <c r="A81" s="231" t="s">
        <v>298</v>
      </c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</row>
    <row r="82" spans="1:33" s="3" customFormat="1" ht="15.75" customHeight="1">
      <c r="A82" s="232" t="s">
        <v>25</v>
      </c>
      <c r="B82" s="233"/>
      <c r="C82" s="236" t="s">
        <v>22</v>
      </c>
      <c r="D82" s="236"/>
      <c r="E82" s="237" t="s">
        <v>3</v>
      </c>
      <c r="F82" s="239" t="s">
        <v>327</v>
      </c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1"/>
      <c r="U82" s="104"/>
      <c r="V82" s="163" t="s">
        <v>27</v>
      </c>
      <c r="W82" s="236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34"/>
      <c r="B83" s="235"/>
      <c r="C83" s="236"/>
      <c r="D83" s="236"/>
      <c r="E83" s="238"/>
      <c r="F83" s="242" t="s">
        <v>298</v>
      </c>
      <c r="G83" s="243"/>
      <c r="H83" s="244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64"/>
      <c r="W83" s="236"/>
    </row>
    <row r="84" spans="1:33" ht="28.5" customHeight="1">
      <c r="A84" s="259" t="s">
        <v>1</v>
      </c>
      <c r="B84" s="261"/>
      <c r="C84" s="246" t="str">
        <f>IF(C79=0,"",C79)</f>
        <v>Jóvenes benefiados 2020</v>
      </c>
      <c r="D84" s="247"/>
      <c r="E84" s="133" t="str">
        <f>IF(E79=0,"",E79)</f>
        <v>beneficados</v>
      </c>
      <c r="F84" s="196" t="s">
        <v>1017</v>
      </c>
      <c r="G84" s="248"/>
      <c r="H84" s="197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3"/>
      <c r="V84" s="114" t="str">
        <f>IF(SUM(I84:T84)=0,"",SUM(I84:T84))</f>
        <v/>
      </c>
      <c r="W84" s="24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59" t="s">
        <v>2</v>
      </c>
      <c r="B85" s="261"/>
      <c r="C85" s="246" t="str">
        <f>IF(C80=0,"",C80)</f>
        <v>Jóvenes benefiados 2019</v>
      </c>
      <c r="D85" s="247"/>
      <c r="E85" s="133" t="str">
        <f>IF(E80=0,"",E80)</f>
        <v>beneficados</v>
      </c>
      <c r="F85" s="196" t="s">
        <v>1018</v>
      </c>
      <c r="G85" s="248"/>
      <c r="H85" s="197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2171</v>
      </c>
      <c r="U85" s="72">
        <f>SUM(I85:T85)</f>
        <v>2171</v>
      </c>
      <c r="V85" s="114">
        <f>IF(SUM(I85:T85)=0,"",SUM(I85:T85))</f>
        <v>2171</v>
      </c>
      <c r="W85" s="249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25" t="s">
        <v>965</v>
      </c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115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26" t="s">
        <v>1000</v>
      </c>
      <c r="B89" s="227"/>
      <c r="C89" s="227"/>
      <c r="D89" s="227"/>
      <c r="E89" s="227"/>
      <c r="F89" s="228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3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303" t="s">
        <v>1001</v>
      </c>
      <c r="B91" s="304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5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36" t="s">
        <v>1010</v>
      </c>
      <c r="B93" s="236"/>
      <c r="C93" s="306" t="s">
        <v>1108</v>
      </c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8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10" t="s">
        <v>1009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2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36" t="s">
        <v>22</v>
      </c>
      <c r="B97" s="236"/>
      <c r="C97" s="252" t="s">
        <v>1078</v>
      </c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39" t="s">
        <v>337</v>
      </c>
      <c r="B99" s="241"/>
      <c r="C99" s="103" t="s">
        <v>1045</v>
      </c>
      <c r="D99" s="49"/>
      <c r="E99" s="236" t="s">
        <v>4</v>
      </c>
      <c r="F99" s="236"/>
      <c r="G99" s="252" t="s">
        <v>1047</v>
      </c>
      <c r="H99" s="252"/>
      <c r="I99" s="252"/>
      <c r="J99" s="252"/>
      <c r="K99" s="49"/>
      <c r="L99" s="49"/>
      <c r="M99" s="236" t="s">
        <v>1008</v>
      </c>
      <c r="N99" s="236"/>
      <c r="O99" s="236"/>
      <c r="P99" s="236"/>
      <c r="Q99" s="252" t="s">
        <v>1079</v>
      </c>
      <c r="R99" s="252"/>
      <c r="S99" s="252"/>
      <c r="T99" s="252"/>
      <c r="U99" s="252"/>
      <c r="V99" s="252"/>
      <c r="W99" s="2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39" t="s">
        <v>1015</v>
      </c>
      <c r="B101" s="241"/>
      <c r="C101" s="110" t="s">
        <v>1046</v>
      </c>
      <c r="D101" s="49"/>
      <c r="E101" s="239" t="s">
        <v>24</v>
      </c>
      <c r="F101" s="241"/>
      <c r="G101" s="252" t="s">
        <v>1048</v>
      </c>
      <c r="H101" s="252"/>
      <c r="I101" s="252"/>
      <c r="J101" s="252"/>
      <c r="K101" s="49"/>
      <c r="L101" s="49"/>
      <c r="M101" s="236" t="s">
        <v>1016</v>
      </c>
      <c r="N101" s="236"/>
      <c r="O101" s="236"/>
      <c r="P101" s="236"/>
      <c r="Q101" s="252" t="s">
        <v>1063</v>
      </c>
      <c r="R101" s="252"/>
      <c r="S101" s="252"/>
      <c r="T101" s="252"/>
      <c r="U101" s="252"/>
      <c r="V101" s="252"/>
      <c r="W101" s="25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36" t="s">
        <v>1003</v>
      </c>
      <c r="D103" s="236"/>
      <c r="E103" s="236"/>
      <c r="F103" s="236"/>
      <c r="H103" s="49"/>
      <c r="I103" s="49"/>
      <c r="J103" s="49"/>
      <c r="O103" s="236" t="s">
        <v>1006</v>
      </c>
      <c r="P103" s="236"/>
      <c r="Q103" s="236"/>
      <c r="R103" s="236"/>
      <c r="S103" s="236"/>
      <c r="T103" s="236"/>
      <c r="U103" s="236"/>
      <c r="V103" s="236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2250</v>
      </c>
      <c r="D104" s="49"/>
      <c r="E104" s="253">
        <v>2020</v>
      </c>
      <c r="F104" s="253"/>
      <c r="H104" s="49"/>
      <c r="I104" s="49"/>
      <c r="J104" s="49"/>
      <c r="O104" s="316">
        <v>2250</v>
      </c>
      <c r="P104" s="316"/>
      <c r="Q104" s="316"/>
      <c r="R104" s="316"/>
      <c r="S104" s="316"/>
      <c r="T104" s="316"/>
      <c r="U104" s="316"/>
      <c r="V104" s="316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54" t="s">
        <v>1005</v>
      </c>
      <c r="F105" s="254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50" t="s">
        <v>964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32" t="s">
        <v>25</v>
      </c>
      <c r="B108" s="233"/>
      <c r="C108" s="236" t="s">
        <v>22</v>
      </c>
      <c r="D108" s="236"/>
      <c r="E108" s="237" t="s">
        <v>3</v>
      </c>
      <c r="F108" s="239" t="s">
        <v>327</v>
      </c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1"/>
      <c r="U108" s="104"/>
      <c r="V108" s="163" t="s">
        <v>27</v>
      </c>
      <c r="W108" s="236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34"/>
      <c r="B109" s="235"/>
      <c r="C109" s="236"/>
      <c r="D109" s="236"/>
      <c r="E109" s="238"/>
      <c r="F109" s="242" t="s">
        <v>300</v>
      </c>
      <c r="G109" s="243"/>
      <c r="H109" s="244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64"/>
      <c r="W109" s="236"/>
    </row>
    <row r="110" spans="1:33" ht="29.25" customHeight="1">
      <c r="A110" s="245" t="s">
        <v>1</v>
      </c>
      <c r="B110" s="245"/>
      <c r="C110" s="251" t="s">
        <v>1112</v>
      </c>
      <c r="D110" s="251"/>
      <c r="E110" s="111" t="s">
        <v>1064</v>
      </c>
      <c r="F110" s="196" t="s">
        <v>998</v>
      </c>
      <c r="G110" s="248"/>
      <c r="H110" s="197"/>
      <c r="I110" s="94"/>
      <c r="J110" s="72"/>
      <c r="K110" s="72"/>
      <c r="L110" s="72"/>
      <c r="M110" s="72"/>
      <c r="N110" s="72">
        <v>1125</v>
      </c>
      <c r="O110" s="72"/>
      <c r="P110" s="72"/>
      <c r="Q110" s="72"/>
      <c r="R110" s="72"/>
      <c r="S110" s="72"/>
      <c r="T110" s="72">
        <v>1125</v>
      </c>
      <c r="U110" s="73"/>
      <c r="V110" s="114">
        <f>IF(SUM(I110:T110)=0,"",SUM(I110:T110))</f>
        <v>2250</v>
      </c>
      <c r="W110" s="249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2"/>
      <c r="AC110" s="10"/>
      <c r="AF110" s="10"/>
      <c r="AG110" s="10"/>
    </row>
    <row r="111" spans="1:33" ht="30" customHeight="1">
      <c r="A111" s="245" t="s">
        <v>2</v>
      </c>
      <c r="B111" s="245"/>
      <c r="C111" s="251" t="s">
        <v>1064</v>
      </c>
      <c r="D111" s="251"/>
      <c r="E111" s="111" t="s">
        <v>1080</v>
      </c>
      <c r="F111" s="196" t="s">
        <v>999</v>
      </c>
      <c r="G111" s="248"/>
      <c r="H111" s="197"/>
      <c r="I111" s="94"/>
      <c r="J111" s="72"/>
      <c r="K111" s="72"/>
      <c r="L111" s="72"/>
      <c r="M111" s="72"/>
      <c r="N111" s="72">
        <v>1125</v>
      </c>
      <c r="O111" s="72"/>
      <c r="P111" s="72"/>
      <c r="Q111" s="72"/>
      <c r="R111" s="72"/>
      <c r="S111" s="72"/>
      <c r="T111" s="72">
        <v>1125</v>
      </c>
      <c r="U111" s="72">
        <f>SUM(I111:T111)</f>
        <v>2250</v>
      </c>
      <c r="V111" s="114">
        <f>IF(SUM(I111:T111)=0,"",SUM(I111:T111))</f>
        <v>2250</v>
      </c>
      <c r="W111" s="249"/>
      <c r="Y111" s="1"/>
      <c r="AA111" s="3"/>
      <c r="AC111" s="10"/>
      <c r="AF111" s="10"/>
      <c r="AG111" s="10"/>
    </row>
    <row r="112" spans="1:33" ht="17.25" customHeight="1">
      <c r="A112" s="231" t="s">
        <v>298</v>
      </c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</row>
    <row r="113" spans="1:33" s="3" customFormat="1" ht="15.75" customHeight="1">
      <c r="A113" s="232" t="s">
        <v>25</v>
      </c>
      <c r="B113" s="233"/>
      <c r="C113" s="236" t="s">
        <v>22</v>
      </c>
      <c r="D113" s="236"/>
      <c r="E113" s="237" t="s">
        <v>3</v>
      </c>
      <c r="F113" s="239" t="s">
        <v>327</v>
      </c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1"/>
      <c r="U113" s="104"/>
      <c r="V113" s="163" t="s">
        <v>27</v>
      </c>
      <c r="W113" s="236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34"/>
      <c r="B114" s="235"/>
      <c r="C114" s="236"/>
      <c r="D114" s="236"/>
      <c r="E114" s="238"/>
      <c r="F114" s="242" t="s">
        <v>298</v>
      </c>
      <c r="G114" s="243"/>
      <c r="H114" s="244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64"/>
      <c r="W114" s="236"/>
    </row>
    <row r="115" spans="1:33" ht="29.25" customHeight="1">
      <c r="A115" s="245" t="s">
        <v>1</v>
      </c>
      <c r="B115" s="245"/>
      <c r="C115" s="246" t="str">
        <f>IF(C110=0,"",C110)</f>
        <v xml:space="preserve">Asistentes esperados </v>
      </c>
      <c r="D115" s="247"/>
      <c r="E115" s="133" t="str">
        <f>IF(E110=0,"",E110)</f>
        <v>Asistentes</v>
      </c>
      <c r="F115" s="196" t="s">
        <v>1017</v>
      </c>
      <c r="G115" s="248"/>
      <c r="H115" s="197"/>
      <c r="I115" s="94"/>
      <c r="J115" s="72"/>
      <c r="K115" s="72"/>
      <c r="L115" s="72"/>
      <c r="M115" s="72"/>
      <c r="N115" s="72">
        <v>1125</v>
      </c>
      <c r="O115" s="72"/>
      <c r="P115" s="72"/>
      <c r="Q115" s="72"/>
      <c r="R115" s="72"/>
      <c r="S115" s="72"/>
      <c r="T115" s="72">
        <v>1125</v>
      </c>
      <c r="U115" s="73"/>
      <c r="V115" s="114">
        <f>IF(SUM(I115:T115)=0,"",SUM(I115:T115))</f>
        <v>2250</v>
      </c>
      <c r="W115" s="249" t="str">
        <f>IF($G$101="porcentaje",FIXED(V115/V116*100,2)&amp;"%",IF($G$101="Promedio",V115/V116,IF($G$101="variación porcentual",FIXED(((V115/V116)-1)*100,2)&amp;"%",IF($G$101="OTRAS","CAPTURAR EL RESULTADO DEL INDICADOR"))))</f>
        <v>315.13%</v>
      </c>
      <c r="Y115" s="1"/>
      <c r="AC115" s="10"/>
      <c r="AF115" s="10"/>
      <c r="AG115" s="10"/>
    </row>
    <row r="116" spans="1:33" ht="30" customHeight="1">
      <c r="A116" s="245" t="s">
        <v>2</v>
      </c>
      <c r="B116" s="245"/>
      <c r="C116" s="246" t="s">
        <v>1064</v>
      </c>
      <c r="D116" s="247"/>
      <c r="E116" s="133" t="str">
        <f>IF(E111=0,"",E111)</f>
        <v>Asistentes esperados</v>
      </c>
      <c r="F116" s="196" t="s">
        <v>1018</v>
      </c>
      <c r="G116" s="248"/>
      <c r="H116" s="197"/>
      <c r="I116" s="94"/>
      <c r="J116" s="72"/>
      <c r="K116" s="72"/>
      <c r="L116" s="72"/>
      <c r="M116" s="72"/>
      <c r="N116" s="72">
        <v>714</v>
      </c>
      <c r="O116" s="72"/>
      <c r="P116" s="72"/>
      <c r="Q116" s="72"/>
      <c r="R116" s="72"/>
      <c r="S116" s="72"/>
      <c r="T116" s="72"/>
      <c r="U116" s="72">
        <f>SUM(I116:T116)</f>
        <v>714</v>
      </c>
      <c r="V116" s="114">
        <f>IF(SUM(I116:T116)=0,"",SUM(I116:T116))</f>
        <v>714</v>
      </c>
      <c r="W116" s="249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25" t="s">
        <v>965</v>
      </c>
      <c r="B118" s="225"/>
      <c r="C118" s="225"/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115">
        <f>IF(ISERROR(W115/W110)=TRUE,"",(W115/W110))</f>
        <v>3.1513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26" t="s">
        <v>1000</v>
      </c>
      <c r="B120" s="227"/>
      <c r="C120" s="227"/>
      <c r="D120" s="227"/>
      <c r="E120" s="227"/>
      <c r="F120" s="228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3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36" t="s">
        <v>1011</v>
      </c>
      <c r="B122" s="236"/>
      <c r="C122" s="306" t="s">
        <v>1081</v>
      </c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8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10" t="s">
        <v>1009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2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36" t="s">
        <v>22</v>
      </c>
      <c r="B126" s="236"/>
      <c r="C126" s="314" t="s">
        <v>1050</v>
      </c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39" t="s">
        <v>337</v>
      </c>
      <c r="B128" s="241"/>
      <c r="C128" s="103" t="s">
        <v>1071</v>
      </c>
      <c r="D128" s="49"/>
      <c r="E128" s="236" t="s">
        <v>4</v>
      </c>
      <c r="F128" s="236"/>
      <c r="G128" s="252" t="s">
        <v>1051</v>
      </c>
      <c r="H128" s="252"/>
      <c r="I128" s="252"/>
      <c r="J128" s="252"/>
      <c r="K128" s="49"/>
      <c r="L128" s="49"/>
      <c r="M128" s="236" t="s">
        <v>1008</v>
      </c>
      <c r="N128" s="236"/>
      <c r="O128" s="236"/>
      <c r="P128" s="236"/>
      <c r="Q128" s="252" t="s">
        <v>1109</v>
      </c>
      <c r="R128" s="252"/>
      <c r="S128" s="252"/>
      <c r="T128" s="252"/>
      <c r="U128" s="252"/>
      <c r="V128" s="252"/>
      <c r="W128" s="2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39" t="s">
        <v>1015</v>
      </c>
      <c r="B130" s="241"/>
      <c r="C130" s="110" t="s">
        <v>1046</v>
      </c>
      <c r="D130" s="49"/>
      <c r="E130" s="239" t="s">
        <v>24</v>
      </c>
      <c r="F130" s="241"/>
      <c r="G130" s="252" t="s">
        <v>1048</v>
      </c>
      <c r="H130" s="252"/>
      <c r="I130" s="252"/>
      <c r="J130" s="252"/>
      <c r="K130" s="49"/>
      <c r="L130" s="49"/>
      <c r="M130" s="236" t="s">
        <v>1016</v>
      </c>
      <c r="N130" s="236"/>
      <c r="O130" s="236"/>
      <c r="P130" s="236"/>
      <c r="Q130" s="252" t="s">
        <v>1049</v>
      </c>
      <c r="R130" s="252"/>
      <c r="S130" s="252"/>
      <c r="T130" s="252"/>
      <c r="U130" s="252"/>
      <c r="V130" s="252"/>
      <c r="W130" s="25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36" t="s">
        <v>1003</v>
      </c>
      <c r="D132" s="236"/>
      <c r="E132" s="236"/>
      <c r="F132" s="236"/>
      <c r="H132" s="49"/>
      <c r="I132" s="49"/>
      <c r="J132" s="49"/>
      <c r="O132" s="236" t="s">
        <v>1006</v>
      </c>
      <c r="P132" s="236"/>
      <c r="Q132" s="236"/>
      <c r="R132" s="236"/>
      <c r="S132" s="236"/>
      <c r="T132" s="236"/>
      <c r="U132" s="236"/>
      <c r="V132" s="236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67</v>
      </c>
      <c r="D133" s="49"/>
      <c r="E133" s="253">
        <v>2020</v>
      </c>
      <c r="F133" s="253"/>
      <c r="H133" s="49"/>
      <c r="I133" s="49"/>
      <c r="J133" s="49"/>
      <c r="O133" s="313">
        <v>67</v>
      </c>
      <c r="P133" s="313"/>
      <c r="Q133" s="313"/>
      <c r="R133" s="313"/>
      <c r="S133" s="313"/>
      <c r="T133" s="313"/>
      <c r="U133" s="313"/>
      <c r="V133" s="313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54" t="s">
        <v>1005</v>
      </c>
      <c r="F134" s="254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50" t="s">
        <v>964</v>
      </c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32" t="s">
        <v>25</v>
      </c>
      <c r="B137" s="233"/>
      <c r="C137" s="236" t="s">
        <v>22</v>
      </c>
      <c r="D137" s="236"/>
      <c r="E137" s="237" t="s">
        <v>3</v>
      </c>
      <c r="F137" s="239" t="s">
        <v>327</v>
      </c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1"/>
      <c r="U137" s="104"/>
      <c r="V137" s="163" t="s">
        <v>27</v>
      </c>
      <c r="W137" s="236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34"/>
      <c r="B138" s="235"/>
      <c r="C138" s="236"/>
      <c r="D138" s="236"/>
      <c r="E138" s="238"/>
      <c r="F138" s="242" t="s">
        <v>300</v>
      </c>
      <c r="G138" s="243"/>
      <c r="H138" s="244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64"/>
      <c r="W138" s="236"/>
    </row>
    <row r="139" spans="1:33" ht="29.25" customHeight="1">
      <c r="A139" s="245" t="s">
        <v>1</v>
      </c>
      <c r="B139" s="245"/>
      <c r="C139" s="251" t="s">
        <v>1111</v>
      </c>
      <c r="D139" s="251"/>
      <c r="E139" s="111" t="s">
        <v>1082</v>
      </c>
      <c r="F139" s="196" t="s">
        <v>998</v>
      </c>
      <c r="G139" s="248"/>
      <c r="H139" s="197"/>
      <c r="I139" s="94"/>
      <c r="J139" s="72"/>
      <c r="K139" s="72"/>
      <c r="L139" s="72"/>
      <c r="M139" s="72"/>
      <c r="N139" s="72">
        <v>0</v>
      </c>
      <c r="O139" s="72"/>
      <c r="P139" s="72"/>
      <c r="Q139" s="72"/>
      <c r="R139" s="72"/>
      <c r="S139" s="72"/>
      <c r="T139" s="72">
        <v>67</v>
      </c>
      <c r="U139" s="73"/>
      <c r="V139" s="114">
        <f>IF(SUM(I139:T139)=0,"",SUM(I139:T139))</f>
        <v>67</v>
      </c>
      <c r="W139" s="249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45" t="s">
        <v>2</v>
      </c>
      <c r="B140" s="245"/>
      <c r="C140" s="251" t="s">
        <v>1110</v>
      </c>
      <c r="D140" s="251"/>
      <c r="E140" s="111" t="s">
        <v>1083</v>
      </c>
      <c r="F140" s="196" t="s">
        <v>999</v>
      </c>
      <c r="G140" s="248"/>
      <c r="H140" s="197"/>
      <c r="I140" s="94"/>
      <c r="J140" s="72"/>
      <c r="K140" s="72"/>
      <c r="L140" s="72"/>
      <c r="M140" s="72"/>
      <c r="N140" s="72">
        <v>0</v>
      </c>
      <c r="O140" s="72"/>
      <c r="P140" s="72"/>
      <c r="Q140" s="72"/>
      <c r="R140" s="72"/>
      <c r="S140" s="72"/>
      <c r="T140" s="72">
        <v>67</v>
      </c>
      <c r="U140" s="72">
        <f>SUM(I140:T140)</f>
        <v>67</v>
      </c>
      <c r="V140" s="114">
        <f>IF(SUM(I140:T140)=0,"",SUM(I140:T140))</f>
        <v>67</v>
      </c>
      <c r="W140" s="249"/>
      <c r="Y140" s="1"/>
      <c r="AA140" s="3"/>
      <c r="AC140" s="10"/>
      <c r="AF140" s="10"/>
      <c r="AG140" s="10"/>
    </row>
    <row r="141" spans="1:33" ht="17.25" customHeight="1">
      <c r="A141" s="231" t="s">
        <v>298</v>
      </c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</row>
    <row r="142" spans="1:33" s="3" customFormat="1" ht="15.75" customHeight="1">
      <c r="A142" s="232" t="s">
        <v>25</v>
      </c>
      <c r="B142" s="233"/>
      <c r="C142" s="236" t="s">
        <v>22</v>
      </c>
      <c r="D142" s="236"/>
      <c r="E142" s="237" t="s">
        <v>3</v>
      </c>
      <c r="F142" s="239" t="s">
        <v>327</v>
      </c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1"/>
      <c r="U142" s="104"/>
      <c r="V142" s="163" t="s">
        <v>27</v>
      </c>
      <c r="W142" s="236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34"/>
      <c r="B143" s="235"/>
      <c r="C143" s="236"/>
      <c r="D143" s="236"/>
      <c r="E143" s="238"/>
      <c r="F143" s="242" t="s">
        <v>298</v>
      </c>
      <c r="G143" s="243"/>
      <c r="H143" s="244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64"/>
      <c r="W143" s="236"/>
    </row>
    <row r="144" spans="1:33" ht="29.25" customHeight="1">
      <c r="A144" s="245" t="s">
        <v>1</v>
      </c>
      <c r="B144" s="245"/>
      <c r="C144" s="246" t="str">
        <f>IF(C139=0,"",C139)</f>
        <v>Jóvenes empleados</v>
      </c>
      <c r="D144" s="247"/>
      <c r="E144" s="133" t="str">
        <f>IF(E139=0,"",E139)</f>
        <v>Jóvenes</v>
      </c>
      <c r="F144" s="196" t="s">
        <v>1017</v>
      </c>
      <c r="G144" s="248"/>
      <c r="H144" s="197"/>
      <c r="I144" s="94"/>
      <c r="J144" s="72"/>
      <c r="K144" s="72"/>
      <c r="L144" s="72"/>
      <c r="M144" s="72"/>
      <c r="N144" s="72">
        <v>0</v>
      </c>
      <c r="O144" s="72"/>
      <c r="P144" s="72"/>
      <c r="Q144" s="72"/>
      <c r="R144" s="72"/>
      <c r="S144" s="72"/>
      <c r="T144" s="72"/>
      <c r="U144" s="73"/>
      <c r="V144" s="114" t="str">
        <f>IF(SUM(I144:T144)=0,"",SUM(I144:T144))</f>
        <v/>
      </c>
      <c r="W144" s="249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45" t="s">
        <v>2</v>
      </c>
      <c r="B145" s="245"/>
      <c r="C145" s="246" t="str">
        <f>IF(C140=0,"",C140)</f>
        <v>Jóvenes que asisten a los cursos</v>
      </c>
      <c r="D145" s="247"/>
      <c r="E145" s="133" t="str">
        <f>IF(E140=0,"",E140)</f>
        <v>Eventos</v>
      </c>
      <c r="F145" s="196" t="s">
        <v>1018</v>
      </c>
      <c r="G145" s="248"/>
      <c r="H145" s="197"/>
      <c r="I145" s="94"/>
      <c r="J145" s="72"/>
      <c r="K145" s="72"/>
      <c r="L145" s="72"/>
      <c r="M145" s="72"/>
      <c r="N145" s="72">
        <v>0</v>
      </c>
      <c r="O145" s="72"/>
      <c r="P145" s="72"/>
      <c r="Q145" s="72"/>
      <c r="R145" s="72"/>
      <c r="S145" s="72"/>
      <c r="T145" s="72">
        <v>67</v>
      </c>
      <c r="U145" s="72">
        <f>SUM(I145:T145)</f>
        <v>67</v>
      </c>
      <c r="V145" s="114">
        <f>IF(SUM(I145:T145)=0,"",SUM(I145:T145))</f>
        <v>67</v>
      </c>
      <c r="W145" s="249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25" t="s">
        <v>965</v>
      </c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26" t="s">
        <v>1000</v>
      </c>
      <c r="B149" s="227"/>
      <c r="C149" s="227"/>
      <c r="D149" s="227"/>
      <c r="E149" s="227"/>
      <c r="F149" s="228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3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36" t="s">
        <v>1012</v>
      </c>
      <c r="B151" s="236"/>
      <c r="C151" s="317" t="s">
        <v>1052</v>
      </c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9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2" customFormat="1" ht="13.5" customHeight="1">
      <c r="A153" s="310" t="s">
        <v>1009</v>
      </c>
      <c r="B153" s="311"/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2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2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36" t="s">
        <v>22</v>
      </c>
      <c r="B155" s="236"/>
      <c r="C155" s="314" t="s">
        <v>1053</v>
      </c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  <c r="W155" s="31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39" t="s">
        <v>337</v>
      </c>
      <c r="B157" s="241"/>
      <c r="C157" s="103" t="s">
        <v>1071</v>
      </c>
      <c r="D157" s="49"/>
      <c r="E157" s="236" t="s">
        <v>4</v>
      </c>
      <c r="F157" s="236"/>
      <c r="G157" s="252" t="s">
        <v>1051</v>
      </c>
      <c r="H157" s="252"/>
      <c r="I157" s="252"/>
      <c r="J157" s="252"/>
      <c r="K157" s="49"/>
      <c r="L157" s="49"/>
      <c r="M157" s="236" t="s">
        <v>1008</v>
      </c>
      <c r="N157" s="236"/>
      <c r="O157" s="236"/>
      <c r="P157" s="236"/>
      <c r="Q157" s="252" t="s">
        <v>1084</v>
      </c>
      <c r="R157" s="252"/>
      <c r="S157" s="252"/>
      <c r="T157" s="252"/>
      <c r="U157" s="252"/>
      <c r="V157" s="252"/>
      <c r="W157" s="2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39" t="s">
        <v>1015</v>
      </c>
      <c r="B159" s="241"/>
      <c r="C159" s="138" t="s">
        <v>1046</v>
      </c>
      <c r="D159" s="49"/>
      <c r="E159" s="239" t="s">
        <v>24</v>
      </c>
      <c r="F159" s="241"/>
      <c r="G159" s="252" t="s">
        <v>1048</v>
      </c>
      <c r="H159" s="252"/>
      <c r="I159" s="252"/>
      <c r="J159" s="252"/>
      <c r="K159" s="49"/>
      <c r="L159" s="49"/>
      <c r="M159" s="236" t="s">
        <v>1016</v>
      </c>
      <c r="N159" s="236"/>
      <c r="O159" s="236"/>
      <c r="P159" s="236"/>
      <c r="Q159" s="252" t="s">
        <v>1049</v>
      </c>
      <c r="R159" s="252"/>
      <c r="S159" s="252"/>
      <c r="T159" s="252"/>
      <c r="U159" s="252"/>
      <c r="V159" s="252"/>
      <c r="W159" s="252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2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2" customFormat="1" ht="15.75" customHeight="1">
      <c r="C161" s="236" t="s">
        <v>1003</v>
      </c>
      <c r="D161" s="236"/>
      <c r="E161" s="236"/>
      <c r="F161" s="236"/>
      <c r="H161" s="49"/>
      <c r="I161" s="49"/>
      <c r="J161" s="49"/>
      <c r="O161" s="236" t="s">
        <v>1006</v>
      </c>
      <c r="P161" s="236"/>
      <c r="Q161" s="236"/>
      <c r="R161" s="236"/>
      <c r="S161" s="236"/>
      <c r="T161" s="236"/>
      <c r="U161" s="236"/>
      <c r="V161" s="236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2" customFormat="1" ht="24.75" customHeight="1">
      <c r="A162" s="49"/>
      <c r="B162" s="49"/>
      <c r="C162" s="49">
        <v>420</v>
      </c>
      <c r="D162" s="49"/>
      <c r="E162" s="253">
        <v>2020</v>
      </c>
      <c r="F162" s="253"/>
      <c r="H162" s="49"/>
      <c r="I162" s="49"/>
      <c r="J162" s="49"/>
      <c r="O162" s="172">
        <v>420</v>
      </c>
      <c r="P162" s="172"/>
      <c r="Q162" s="172"/>
      <c r="R162" s="172"/>
      <c r="S162" s="172"/>
      <c r="T162" s="172"/>
      <c r="U162" s="172"/>
      <c r="V162" s="17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9" t="s">
        <v>1004</v>
      </c>
      <c r="D163" s="100"/>
      <c r="E163" s="254" t="s">
        <v>1005</v>
      </c>
      <c r="F163" s="254"/>
      <c r="G163" s="100"/>
      <c r="I163" s="100"/>
      <c r="J163" s="100"/>
      <c r="K163" s="100"/>
      <c r="L163" s="100"/>
      <c r="M163" s="100"/>
      <c r="N163" s="100"/>
      <c r="O163" s="139"/>
      <c r="P163" s="139"/>
      <c r="Q163" s="139"/>
      <c r="R163" s="139"/>
      <c r="S163" s="139"/>
      <c r="T163" s="139"/>
      <c r="U163" s="139"/>
      <c r="V163" s="139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2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50" t="s">
        <v>964</v>
      </c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  <c r="U165" s="250"/>
      <c r="V165" s="250"/>
      <c r="W165" s="25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32" t="s">
        <v>25</v>
      </c>
      <c r="B166" s="233"/>
      <c r="C166" s="236" t="s">
        <v>22</v>
      </c>
      <c r="D166" s="236"/>
      <c r="E166" s="237" t="s">
        <v>3</v>
      </c>
      <c r="F166" s="239" t="s">
        <v>327</v>
      </c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1"/>
      <c r="U166" s="137"/>
      <c r="V166" s="163" t="s">
        <v>27</v>
      </c>
      <c r="W166" s="236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34"/>
      <c r="B167" s="235"/>
      <c r="C167" s="236"/>
      <c r="D167" s="236"/>
      <c r="E167" s="238"/>
      <c r="F167" s="242" t="s">
        <v>300</v>
      </c>
      <c r="G167" s="243"/>
      <c r="H167" s="244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64"/>
      <c r="W167" s="236"/>
    </row>
    <row r="168" spans="1:33" ht="29.25" customHeight="1">
      <c r="A168" s="245" t="s">
        <v>1</v>
      </c>
      <c r="B168" s="245"/>
      <c r="C168" s="251" t="s">
        <v>1113</v>
      </c>
      <c r="D168" s="251"/>
      <c r="E168" s="111" t="s">
        <v>1082</v>
      </c>
      <c r="F168" s="196" t="s">
        <v>998</v>
      </c>
      <c r="G168" s="248"/>
      <c r="H168" s="197"/>
      <c r="I168" s="94"/>
      <c r="J168" s="72"/>
      <c r="K168" s="72"/>
      <c r="L168" s="72"/>
      <c r="M168" s="72"/>
      <c r="N168" s="72">
        <v>210</v>
      </c>
      <c r="O168" s="72"/>
      <c r="P168" s="72"/>
      <c r="Q168" s="72"/>
      <c r="R168" s="72"/>
      <c r="S168" s="72"/>
      <c r="T168" s="72">
        <v>210</v>
      </c>
      <c r="U168" s="73"/>
      <c r="V168" s="114">
        <f>IF(SUM(I168:T168)=0,"",SUM(I168:T168))</f>
        <v>420</v>
      </c>
      <c r="W168" s="249" t="str">
        <f>IF($G$130="porcentaje",FIXED(V168/V169*100,2)&amp;"%",IF($G$130="Promedio",V168/V169,IF($G$130="variación porcentual",FIXED(((V168/V169)-1)*100,2)&amp;"%",IF($G$130="OTRAS","CAPTURAR EL RESULTADO DEL INDICADOR"))))</f>
        <v>100,00%</v>
      </c>
      <c r="Y168" s="1"/>
      <c r="AC168" s="10"/>
      <c r="AF168" s="10"/>
      <c r="AG168" s="10"/>
    </row>
    <row r="169" spans="1:33" ht="30" customHeight="1">
      <c r="A169" s="245" t="s">
        <v>2</v>
      </c>
      <c r="B169" s="245"/>
      <c r="C169" s="251" t="s">
        <v>1085</v>
      </c>
      <c r="D169" s="251"/>
      <c r="E169" s="111" t="s">
        <v>1082</v>
      </c>
      <c r="F169" s="196" t="s">
        <v>999</v>
      </c>
      <c r="G169" s="248"/>
      <c r="H169" s="197"/>
      <c r="I169" s="94"/>
      <c r="J169" s="72"/>
      <c r="K169" s="72"/>
      <c r="L169" s="72"/>
      <c r="M169" s="72"/>
      <c r="N169" s="72">
        <v>210</v>
      </c>
      <c r="O169" s="72"/>
      <c r="P169" s="72"/>
      <c r="Q169" s="72"/>
      <c r="R169" s="72"/>
      <c r="S169" s="72"/>
      <c r="T169" s="72">
        <v>210</v>
      </c>
      <c r="U169" s="72">
        <f>SUM(I169:T169)</f>
        <v>420</v>
      </c>
      <c r="V169" s="114">
        <f>IF(SUM(I169:T169)=0,"",SUM(I169:T169))</f>
        <v>420</v>
      </c>
      <c r="W169" s="249"/>
      <c r="Y169" s="1"/>
      <c r="AA169" s="3"/>
      <c r="AC169" s="10"/>
      <c r="AF169" s="10"/>
      <c r="AG169" s="10"/>
    </row>
    <row r="170" spans="1:33" ht="17.25" customHeight="1">
      <c r="A170" s="231" t="s">
        <v>298</v>
      </c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</row>
    <row r="171" spans="1:33" s="3" customFormat="1" ht="15.75" customHeight="1">
      <c r="A171" s="232" t="s">
        <v>25</v>
      </c>
      <c r="B171" s="233"/>
      <c r="C171" s="236" t="s">
        <v>22</v>
      </c>
      <c r="D171" s="236"/>
      <c r="E171" s="237" t="s">
        <v>3</v>
      </c>
      <c r="F171" s="239" t="s">
        <v>327</v>
      </c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1"/>
      <c r="U171" s="137"/>
      <c r="V171" s="163" t="s">
        <v>27</v>
      </c>
      <c r="W171" s="236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34"/>
      <c r="B172" s="235"/>
      <c r="C172" s="236"/>
      <c r="D172" s="236"/>
      <c r="E172" s="238"/>
      <c r="F172" s="242" t="s">
        <v>298</v>
      </c>
      <c r="G172" s="243"/>
      <c r="H172" s="244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64"/>
      <c r="W172" s="236"/>
    </row>
    <row r="173" spans="1:33" ht="29.25" customHeight="1">
      <c r="A173" s="245" t="s">
        <v>1</v>
      </c>
      <c r="B173" s="245"/>
      <c r="C173" s="246" t="str">
        <f>IF(C168=0,"",C168)</f>
        <v>Jóvenes que obtuvieron calificacion aprobada</v>
      </c>
      <c r="D173" s="247"/>
      <c r="E173" s="141" t="str">
        <f>IF(E168=0,"",E168)</f>
        <v>Jóvenes</v>
      </c>
      <c r="F173" s="196" t="s">
        <v>1017</v>
      </c>
      <c r="G173" s="248"/>
      <c r="H173" s="197"/>
      <c r="I173" s="94"/>
      <c r="J173" s="72"/>
      <c r="K173" s="72"/>
      <c r="L173" s="72"/>
      <c r="M173" s="72"/>
      <c r="N173" s="72">
        <v>194</v>
      </c>
      <c r="O173" s="72"/>
      <c r="P173" s="72"/>
      <c r="Q173" s="72"/>
      <c r="R173" s="72"/>
      <c r="S173" s="72"/>
      <c r="T173" s="72"/>
      <c r="U173" s="73"/>
      <c r="V173" s="114">
        <f>IF(SUM(I173:T173)=0,"",SUM(I173:T173))</f>
        <v>194</v>
      </c>
      <c r="W173" s="249" t="str">
        <f>IF($G$130="porcentaje",FIXED(V173/V174*100,2)&amp;"%",IF($G$130="Promedio",V173/V174,IF($G$130="variación porcentual",FIXED(((V173/V174)-1)*100,2)&amp;"%",IF($G$130="OTRAS","CAPTURAR EL RESULTADO DEL INDICADOR"))))</f>
        <v>46.19%</v>
      </c>
      <c r="Y173" s="1"/>
      <c r="AC173" s="10"/>
      <c r="AF173" s="10"/>
      <c r="AG173" s="10"/>
    </row>
    <row r="174" spans="1:33" ht="30" customHeight="1">
      <c r="A174" s="245" t="s">
        <v>2</v>
      </c>
      <c r="B174" s="245"/>
      <c r="C174" s="246" t="str">
        <f>IF(C169=0,"",C169)</f>
        <v>Jóvenes asistentes</v>
      </c>
      <c r="D174" s="247"/>
      <c r="E174" s="141" t="str">
        <f>IF(E169=0,"",E169)</f>
        <v>Jóvenes</v>
      </c>
      <c r="F174" s="196" t="s">
        <v>1018</v>
      </c>
      <c r="G174" s="248"/>
      <c r="H174" s="197"/>
      <c r="I174" s="94"/>
      <c r="J174" s="72"/>
      <c r="K174" s="72"/>
      <c r="L174" s="72"/>
      <c r="M174" s="72"/>
      <c r="N174" s="72">
        <v>210</v>
      </c>
      <c r="O174" s="72"/>
      <c r="P174" s="72"/>
      <c r="Q174" s="72"/>
      <c r="R174" s="72"/>
      <c r="S174" s="72"/>
      <c r="T174" s="72">
        <v>210</v>
      </c>
      <c r="U174" s="72">
        <f>SUM(I174:T174)</f>
        <v>420</v>
      </c>
      <c r="V174" s="114">
        <f>IF(SUM(I174:T174)=0,"",SUM(I174:T174))</f>
        <v>420</v>
      </c>
      <c r="W174" s="249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2"/>
      <c r="AC175" s="83"/>
      <c r="AD175" s="83"/>
      <c r="AE175" s="83"/>
      <c r="AF175" s="83"/>
      <c r="AG175" s="83"/>
    </row>
    <row r="176" spans="1:33" ht="16.5" customHeight="1">
      <c r="A176" s="225" t="s">
        <v>965</v>
      </c>
      <c r="B176" s="225"/>
      <c r="C176" s="225"/>
      <c r="D176" s="225"/>
      <c r="E176" s="225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26" t="s">
        <v>1000</v>
      </c>
      <c r="B178" s="227"/>
      <c r="C178" s="227"/>
      <c r="D178" s="227"/>
      <c r="E178" s="227"/>
      <c r="F178" s="228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3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36" t="s">
        <v>1104</v>
      </c>
      <c r="B182" s="236"/>
      <c r="C182" s="306" t="s">
        <v>1103</v>
      </c>
      <c r="D182" s="307"/>
      <c r="E182" s="307"/>
      <c r="F182" s="307"/>
      <c r="G182" s="307"/>
      <c r="H182" s="307"/>
      <c r="I182" s="307"/>
      <c r="J182" s="307"/>
      <c r="K182" s="307"/>
      <c r="L182" s="307"/>
      <c r="M182" s="307"/>
      <c r="N182" s="307"/>
      <c r="O182" s="307"/>
      <c r="P182" s="307"/>
      <c r="Q182" s="307"/>
      <c r="R182" s="307"/>
      <c r="S182" s="307"/>
      <c r="T182" s="307"/>
      <c r="U182" s="307"/>
      <c r="V182" s="307"/>
      <c r="W182" s="308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310" t="s">
        <v>1009</v>
      </c>
      <c r="B184" s="311"/>
      <c r="C184" s="311"/>
      <c r="D184" s="311"/>
      <c r="E184" s="311"/>
      <c r="F184" s="311"/>
      <c r="G184" s="311"/>
      <c r="H184" s="311"/>
      <c r="I184" s="311"/>
      <c r="J184" s="311"/>
      <c r="K184" s="311"/>
      <c r="L184" s="311"/>
      <c r="M184" s="311"/>
      <c r="N184" s="311"/>
      <c r="O184" s="311"/>
      <c r="P184" s="311"/>
      <c r="Q184" s="311"/>
      <c r="R184" s="311"/>
      <c r="S184" s="311"/>
      <c r="T184" s="311"/>
      <c r="U184" s="311"/>
      <c r="V184" s="311"/>
      <c r="W184" s="312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36" t="s">
        <v>22</v>
      </c>
      <c r="B186" s="236"/>
      <c r="C186" s="252" t="s">
        <v>1102</v>
      </c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39" t="s">
        <v>337</v>
      </c>
      <c r="B188" s="241"/>
      <c r="C188" s="103" t="s">
        <v>1071</v>
      </c>
      <c r="D188" s="49"/>
      <c r="E188" s="236" t="s">
        <v>4</v>
      </c>
      <c r="F188" s="236"/>
      <c r="G188" s="252" t="s">
        <v>1051</v>
      </c>
      <c r="H188" s="252"/>
      <c r="I188" s="252"/>
      <c r="J188" s="252"/>
      <c r="K188" s="49"/>
      <c r="L188" s="49"/>
      <c r="M188" s="236" t="s">
        <v>1008</v>
      </c>
      <c r="N188" s="236"/>
      <c r="O188" s="236"/>
      <c r="P188" s="236"/>
      <c r="Q188" s="252" t="s">
        <v>1101</v>
      </c>
      <c r="R188" s="252"/>
      <c r="S188" s="252"/>
      <c r="T188" s="252"/>
      <c r="U188" s="252"/>
      <c r="V188" s="252"/>
      <c r="W188" s="252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39" t="s">
        <v>1015</v>
      </c>
      <c r="B190" s="241"/>
      <c r="C190" s="110" t="s">
        <v>1046</v>
      </c>
      <c r="D190" s="49"/>
      <c r="E190" s="239" t="s">
        <v>24</v>
      </c>
      <c r="F190" s="241"/>
      <c r="G190" s="252" t="s">
        <v>1100</v>
      </c>
      <c r="H190" s="252"/>
      <c r="I190" s="252"/>
      <c r="J190" s="252"/>
      <c r="K190" s="49"/>
      <c r="L190" s="49"/>
      <c r="M190" s="236" t="s">
        <v>1016</v>
      </c>
      <c r="N190" s="236"/>
      <c r="O190" s="236"/>
      <c r="P190" s="236"/>
      <c r="Q190" s="252" t="s">
        <v>1063</v>
      </c>
      <c r="R190" s="252"/>
      <c r="S190" s="252"/>
      <c r="T190" s="252"/>
      <c r="U190" s="252"/>
      <c r="V190" s="252"/>
      <c r="W190" s="252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36" t="s">
        <v>1003</v>
      </c>
      <c r="D192" s="236"/>
      <c r="E192" s="236"/>
      <c r="F192" s="236"/>
      <c r="H192" s="49"/>
      <c r="I192" s="49"/>
      <c r="J192" s="49"/>
      <c r="O192" s="236" t="s">
        <v>1006</v>
      </c>
      <c r="P192" s="236"/>
      <c r="Q192" s="236"/>
      <c r="R192" s="236"/>
      <c r="S192" s="236"/>
      <c r="T192" s="236"/>
      <c r="U192" s="236"/>
      <c r="V192" s="236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53">
        <v>2020</v>
      </c>
      <c r="F193" s="253"/>
      <c r="H193" s="49"/>
      <c r="I193" s="49"/>
      <c r="J193" s="49"/>
      <c r="O193" s="172">
        <v>1</v>
      </c>
      <c r="P193" s="172"/>
      <c r="Q193" s="172"/>
      <c r="R193" s="172"/>
      <c r="S193" s="172"/>
      <c r="T193" s="172"/>
      <c r="U193" s="172"/>
      <c r="V193" s="172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54" t="s">
        <v>1005</v>
      </c>
      <c r="F194" s="254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50" t="s">
        <v>964</v>
      </c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32" t="s">
        <v>25</v>
      </c>
      <c r="B197" s="233"/>
      <c r="C197" s="236" t="s">
        <v>22</v>
      </c>
      <c r="D197" s="236"/>
      <c r="E197" s="237" t="s">
        <v>3</v>
      </c>
      <c r="F197" s="239" t="s">
        <v>327</v>
      </c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1"/>
      <c r="U197" s="104"/>
      <c r="V197" s="163" t="s">
        <v>27</v>
      </c>
      <c r="W197" s="236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34"/>
      <c r="B198" s="235"/>
      <c r="C198" s="236"/>
      <c r="D198" s="236"/>
      <c r="E198" s="238"/>
      <c r="F198" s="242" t="s">
        <v>300</v>
      </c>
      <c r="G198" s="243"/>
      <c r="H198" s="244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64"/>
      <c r="W198" s="236"/>
    </row>
    <row r="199" spans="1:33" ht="39" customHeight="1">
      <c r="A199" s="245" t="s">
        <v>1</v>
      </c>
      <c r="B199" s="245"/>
      <c r="C199" s="320" t="s">
        <v>1105</v>
      </c>
      <c r="D199" s="320"/>
      <c r="E199" s="143" t="s">
        <v>1099</v>
      </c>
      <c r="F199" s="196" t="s">
        <v>998</v>
      </c>
      <c r="G199" s="248"/>
      <c r="H199" s="197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49">
        <v>100</v>
      </c>
      <c r="Y199" s="1"/>
      <c r="AC199" s="10"/>
      <c r="AF199" s="10"/>
      <c r="AG199" s="10"/>
    </row>
    <row r="200" spans="1:33" ht="30" customHeight="1">
      <c r="A200" s="245" t="s">
        <v>2</v>
      </c>
      <c r="B200" s="245"/>
      <c r="C200" s="251"/>
      <c r="D200" s="251"/>
      <c r="E200" s="111"/>
      <c r="F200" s="196" t="s">
        <v>999</v>
      </c>
      <c r="G200" s="248"/>
      <c r="H200" s="197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49"/>
      <c r="Y200" s="1"/>
      <c r="AA200" s="3"/>
      <c r="AC200" s="10"/>
      <c r="AF200" s="10"/>
      <c r="AG200" s="10"/>
    </row>
    <row r="201" spans="1:33" ht="17.25" customHeight="1">
      <c r="A201" s="231" t="s">
        <v>298</v>
      </c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</row>
    <row r="202" spans="1:33" s="3" customFormat="1" ht="15.75" customHeight="1">
      <c r="A202" s="232" t="s">
        <v>25</v>
      </c>
      <c r="B202" s="233"/>
      <c r="C202" s="236" t="s">
        <v>22</v>
      </c>
      <c r="D202" s="236"/>
      <c r="E202" s="237" t="s">
        <v>3</v>
      </c>
      <c r="F202" s="239" t="s">
        <v>327</v>
      </c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1"/>
      <c r="U202" s="104"/>
      <c r="V202" s="163" t="s">
        <v>27</v>
      </c>
      <c r="W202" s="236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34"/>
      <c r="B203" s="235"/>
      <c r="C203" s="236"/>
      <c r="D203" s="236"/>
      <c r="E203" s="238"/>
      <c r="F203" s="242" t="s">
        <v>298</v>
      </c>
      <c r="G203" s="243"/>
      <c r="H203" s="244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64"/>
      <c r="W203" s="236"/>
    </row>
    <row r="204" spans="1:33" ht="29.25" customHeight="1">
      <c r="A204" s="245" t="s">
        <v>1</v>
      </c>
      <c r="B204" s="245"/>
      <c r="C204" s="246" t="str">
        <f>IF(C199=0,"",C199)</f>
        <v>Requisiciones de materiales de operación entregadas a las Unidades Administrativas</v>
      </c>
      <c r="D204" s="247"/>
      <c r="E204" s="133" t="str">
        <f>IF(E199=0,"",E199)</f>
        <v>Requisiciones</v>
      </c>
      <c r="F204" s="196" t="s">
        <v>1017</v>
      </c>
      <c r="G204" s="248"/>
      <c r="H204" s="197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49">
        <v>50</v>
      </c>
      <c r="Y204" s="1"/>
      <c r="AC204" s="10"/>
      <c r="AF204" s="10"/>
      <c r="AG204" s="10"/>
    </row>
    <row r="205" spans="1:33" ht="30" customHeight="1">
      <c r="A205" s="245" t="s">
        <v>2</v>
      </c>
      <c r="B205" s="245"/>
      <c r="C205" s="246" t="str">
        <f>IF(C200=0,"",C200)</f>
        <v/>
      </c>
      <c r="D205" s="247"/>
      <c r="E205" s="133" t="str">
        <f>IF(E200=0,"",E200)</f>
        <v/>
      </c>
      <c r="F205" s="196" t="s">
        <v>1018</v>
      </c>
      <c r="G205" s="248"/>
      <c r="H205" s="197"/>
      <c r="I205" s="94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>
        <f>SUM(I205:T205)</f>
        <v>0</v>
      </c>
      <c r="V205" s="114" t="str">
        <f>IF(SUM(I205:T205)=0,"",SUM(I205:T205))</f>
        <v/>
      </c>
      <c r="W205" s="249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25" t="s">
        <v>965</v>
      </c>
      <c r="B207" s="225"/>
      <c r="C207" s="22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115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26" t="s">
        <v>1000</v>
      </c>
      <c r="B209" s="227"/>
      <c r="C209" s="227"/>
      <c r="D209" s="227"/>
      <c r="E209" s="227"/>
      <c r="F209" s="228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30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303" t="s">
        <v>336</v>
      </c>
      <c r="B213" s="304"/>
      <c r="C213" s="304"/>
      <c r="D213" s="304"/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305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321" t="s">
        <v>29</v>
      </c>
      <c r="B215" s="236" t="s">
        <v>30</v>
      </c>
      <c r="C215" s="236"/>
      <c r="D215" s="236"/>
      <c r="E215" s="236" t="s">
        <v>3</v>
      </c>
      <c r="F215" s="239" t="s">
        <v>26</v>
      </c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1"/>
      <c r="U215" s="104"/>
      <c r="V215" s="236" t="s">
        <v>27</v>
      </c>
      <c r="W215" s="236" t="s">
        <v>301</v>
      </c>
    </row>
    <row r="216" spans="1:33" ht="25.5" customHeight="1">
      <c r="A216" s="322"/>
      <c r="B216" s="236"/>
      <c r="C216" s="236"/>
      <c r="D216" s="236"/>
      <c r="E216" s="236"/>
      <c r="F216" s="196" t="s">
        <v>299</v>
      </c>
      <c r="G216" s="248"/>
      <c r="H216" s="197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36"/>
      <c r="W216" s="236"/>
    </row>
    <row r="217" spans="1:33" ht="18.75" customHeight="1">
      <c r="A217" s="324" t="s">
        <v>31</v>
      </c>
      <c r="B217" s="323">
        <v>1</v>
      </c>
      <c r="C217" s="267" t="s">
        <v>1091</v>
      </c>
      <c r="D217" s="268"/>
      <c r="E217" s="271" t="s">
        <v>1062</v>
      </c>
      <c r="F217" s="259" t="s">
        <v>300</v>
      </c>
      <c r="G217" s="260"/>
      <c r="H217" s="261"/>
      <c r="I217" s="95"/>
      <c r="J217" s="95"/>
      <c r="K217" s="95"/>
      <c r="L217" s="95"/>
      <c r="M217" s="95"/>
      <c r="N217" s="95"/>
      <c r="O217" s="95"/>
      <c r="P217" s="95"/>
      <c r="Q217" s="95">
        <v>1</v>
      </c>
      <c r="R217" s="95"/>
      <c r="S217" s="95"/>
      <c r="T217" s="95">
        <v>1</v>
      </c>
      <c r="U217" s="96"/>
      <c r="V217" s="116">
        <f t="shared" ref="V217:V224" si="1">SUM(I217:T217)</f>
        <v>2</v>
      </c>
      <c r="W217" s="262">
        <f>IF(V217=0,"-",V218/V217)</f>
        <v>0.5</v>
      </c>
    </row>
    <row r="218" spans="1:33" ht="18.75" customHeight="1">
      <c r="A218" s="325"/>
      <c r="B218" s="323"/>
      <c r="C218" s="269"/>
      <c r="D218" s="270"/>
      <c r="E218" s="271"/>
      <c r="F218" s="272" t="s">
        <v>298</v>
      </c>
      <c r="G218" s="273"/>
      <c r="H218" s="274"/>
      <c r="I218" s="19"/>
      <c r="J218" s="19"/>
      <c r="K218" s="19"/>
      <c r="L218" s="19"/>
      <c r="M218" s="19"/>
      <c r="N218" s="19"/>
      <c r="O218" s="19"/>
      <c r="P218" s="19"/>
      <c r="Q218" s="19">
        <v>1</v>
      </c>
      <c r="R218" s="19"/>
      <c r="S218" s="19"/>
      <c r="T218" s="19"/>
      <c r="U218" s="20"/>
      <c r="V218" s="116">
        <f t="shared" si="1"/>
        <v>1</v>
      </c>
      <c r="W218" s="262"/>
    </row>
    <row r="219" spans="1:33" ht="18.75" customHeight="1">
      <c r="A219" s="325"/>
      <c r="B219" s="323">
        <v>2</v>
      </c>
      <c r="C219" s="267" t="s">
        <v>1092</v>
      </c>
      <c r="D219" s="268"/>
      <c r="E219" s="271" t="s">
        <v>1083</v>
      </c>
      <c r="F219" s="259" t="s">
        <v>300</v>
      </c>
      <c r="G219" s="260"/>
      <c r="H219" s="261"/>
      <c r="I219" s="95"/>
      <c r="J219" s="95"/>
      <c r="K219" s="95"/>
      <c r="L219" s="95"/>
      <c r="M219" s="95"/>
      <c r="N219" s="95"/>
      <c r="O219" s="95"/>
      <c r="P219" s="95"/>
      <c r="Q219" s="95">
        <v>1</v>
      </c>
      <c r="R219" s="95"/>
      <c r="S219" s="95"/>
      <c r="T219" s="95">
        <v>1</v>
      </c>
      <c r="U219" s="96"/>
      <c r="V219" s="116">
        <f t="shared" si="1"/>
        <v>2</v>
      </c>
      <c r="W219" s="262">
        <f t="shared" ref="W219" si="2">IF(V219=0,"-",V220/V219)</f>
        <v>0.5</v>
      </c>
    </row>
    <row r="220" spans="1:33" ht="18.75" customHeight="1">
      <c r="A220" s="326"/>
      <c r="B220" s="323"/>
      <c r="C220" s="269"/>
      <c r="D220" s="270"/>
      <c r="E220" s="271"/>
      <c r="F220" s="272" t="s">
        <v>298</v>
      </c>
      <c r="G220" s="273"/>
      <c r="H220" s="274"/>
      <c r="I220" s="19"/>
      <c r="J220" s="19"/>
      <c r="K220" s="19"/>
      <c r="L220" s="19"/>
      <c r="M220" s="19"/>
      <c r="N220" s="19"/>
      <c r="O220" s="19"/>
      <c r="P220" s="19"/>
      <c r="Q220" s="19">
        <v>1</v>
      </c>
      <c r="R220" s="19"/>
      <c r="S220" s="19"/>
      <c r="T220" s="19"/>
      <c r="U220" s="20"/>
      <c r="V220" s="116">
        <f t="shared" si="1"/>
        <v>1</v>
      </c>
      <c r="W220" s="262"/>
    </row>
    <row r="221" spans="1:33" ht="18.75" customHeight="1">
      <c r="A221" s="324" t="s">
        <v>32</v>
      </c>
      <c r="B221" s="323">
        <v>1</v>
      </c>
      <c r="C221" s="267" t="s">
        <v>1107</v>
      </c>
      <c r="D221" s="268"/>
      <c r="E221" s="271" t="s">
        <v>1086</v>
      </c>
      <c r="F221" s="259" t="s">
        <v>300</v>
      </c>
      <c r="G221" s="260"/>
      <c r="H221" s="261"/>
      <c r="I221" s="95"/>
      <c r="J221" s="95"/>
      <c r="K221" s="95"/>
      <c r="L221" s="95"/>
      <c r="M221" s="95"/>
      <c r="N221" s="95"/>
      <c r="O221" s="95"/>
      <c r="P221" s="95"/>
      <c r="Q221" s="95">
        <v>1</v>
      </c>
      <c r="R221" s="95"/>
      <c r="S221" s="95"/>
      <c r="T221" s="95">
        <v>1</v>
      </c>
      <c r="U221" s="96"/>
      <c r="V221" s="116">
        <f t="shared" si="1"/>
        <v>2</v>
      </c>
      <c r="W221" s="262">
        <f t="shared" ref="W221" si="3">IF(V221=0,"-",V222/V221)</f>
        <v>0.5</v>
      </c>
    </row>
    <row r="222" spans="1:33" ht="18.75" customHeight="1">
      <c r="A222" s="325"/>
      <c r="B222" s="323"/>
      <c r="C222" s="269"/>
      <c r="D222" s="270"/>
      <c r="E222" s="271"/>
      <c r="F222" s="272" t="s">
        <v>298</v>
      </c>
      <c r="G222" s="273"/>
      <c r="H222" s="274"/>
      <c r="I222" s="19"/>
      <c r="J222" s="19"/>
      <c r="K222" s="19"/>
      <c r="L222" s="19"/>
      <c r="M222" s="19"/>
      <c r="N222" s="19"/>
      <c r="O222" s="19"/>
      <c r="P222" s="19"/>
      <c r="Q222" s="19">
        <v>1</v>
      </c>
      <c r="R222" s="19"/>
      <c r="S222" s="19"/>
      <c r="T222" s="19"/>
      <c r="U222" s="20"/>
      <c r="V222" s="116">
        <f t="shared" si="1"/>
        <v>1</v>
      </c>
      <c r="W222" s="262"/>
    </row>
    <row r="223" spans="1:33" ht="18.75" customHeight="1">
      <c r="A223" s="325"/>
      <c r="B223" s="323">
        <v>2</v>
      </c>
      <c r="C223" s="267" t="s">
        <v>1106</v>
      </c>
      <c r="D223" s="268"/>
      <c r="E223" s="271" t="s">
        <v>1087</v>
      </c>
      <c r="F223" s="259" t="s">
        <v>300</v>
      </c>
      <c r="G223" s="260"/>
      <c r="H223" s="261"/>
      <c r="I223" s="95"/>
      <c r="J223" s="95"/>
      <c r="K223" s="95">
        <v>1</v>
      </c>
      <c r="L223" s="95"/>
      <c r="M223" s="95"/>
      <c r="N223" s="95"/>
      <c r="O223" s="95"/>
      <c r="P223" s="95"/>
      <c r="Q223" s="95">
        <v>1</v>
      </c>
      <c r="R223" s="95"/>
      <c r="S223" s="95"/>
      <c r="T223" s="95"/>
      <c r="U223" s="96"/>
      <c r="V223" s="116">
        <f t="shared" si="1"/>
        <v>2</v>
      </c>
      <c r="W223" s="262">
        <f t="shared" ref="W223" si="4">IF(V223=0,"-",V224/V223)</f>
        <v>1</v>
      </c>
    </row>
    <row r="224" spans="1:33" ht="18.75" customHeight="1">
      <c r="A224" s="325"/>
      <c r="B224" s="323"/>
      <c r="C224" s="269"/>
      <c r="D224" s="270"/>
      <c r="E224" s="271"/>
      <c r="F224" s="272" t="s">
        <v>298</v>
      </c>
      <c r="G224" s="273"/>
      <c r="H224" s="274"/>
      <c r="I224" s="19"/>
      <c r="J224" s="19"/>
      <c r="K224" s="19">
        <v>1</v>
      </c>
      <c r="L224" s="19"/>
      <c r="M224" s="19"/>
      <c r="N224" s="19"/>
      <c r="O224" s="19"/>
      <c r="P224" s="19"/>
      <c r="Q224" s="19">
        <v>1</v>
      </c>
      <c r="R224" s="19"/>
      <c r="S224" s="19"/>
      <c r="T224" s="19"/>
      <c r="U224" s="20"/>
      <c r="V224" s="116">
        <f t="shared" si="1"/>
        <v>2</v>
      </c>
      <c r="W224" s="262"/>
    </row>
    <row r="225" spans="1:23" ht="18.75" customHeight="1">
      <c r="A225" s="325"/>
      <c r="B225" s="327">
        <v>3</v>
      </c>
      <c r="C225" s="267" t="s">
        <v>1054</v>
      </c>
      <c r="D225" s="268"/>
      <c r="E225" s="271" t="s">
        <v>1088</v>
      </c>
      <c r="F225" s="259" t="s">
        <v>300</v>
      </c>
      <c r="G225" s="260"/>
      <c r="H225" s="261"/>
      <c r="I225" s="95"/>
      <c r="J225" s="95"/>
      <c r="K225" s="95"/>
      <c r="L225" s="95"/>
      <c r="M225" s="95"/>
      <c r="N225" s="95"/>
      <c r="O225" s="95"/>
      <c r="P225" s="95"/>
      <c r="Q225" s="95">
        <v>1</v>
      </c>
      <c r="R225" s="95"/>
      <c r="S225" s="95"/>
      <c r="T225" s="95"/>
      <c r="U225" s="96"/>
      <c r="V225" s="116">
        <f t="shared" ref="V225:V232" si="5">SUM(I225:T225)</f>
        <v>1</v>
      </c>
      <c r="W225" s="262">
        <f>IF(V225=0,"-",V226/V225)</f>
        <v>1</v>
      </c>
    </row>
    <row r="226" spans="1:23" ht="18.75" customHeight="1">
      <c r="A226" s="326"/>
      <c r="B226" s="327"/>
      <c r="C226" s="269"/>
      <c r="D226" s="270"/>
      <c r="E226" s="271"/>
      <c r="F226" s="272" t="s">
        <v>298</v>
      </c>
      <c r="G226" s="273"/>
      <c r="H226" s="274"/>
      <c r="I226" s="19"/>
      <c r="J226" s="19"/>
      <c r="K226" s="19"/>
      <c r="L226" s="19"/>
      <c r="M226" s="19"/>
      <c r="N226" s="19"/>
      <c r="O226" s="19"/>
      <c r="P226" s="19"/>
      <c r="Q226" s="19">
        <v>1</v>
      </c>
      <c r="R226" s="19"/>
      <c r="S226" s="19"/>
      <c r="T226" s="19"/>
      <c r="U226" s="20"/>
      <c r="V226" s="116">
        <f t="shared" si="5"/>
        <v>1</v>
      </c>
      <c r="W226" s="262"/>
    </row>
    <row r="227" spans="1:23" ht="18.75" customHeight="1">
      <c r="A227" s="255" t="s">
        <v>304</v>
      </c>
      <c r="B227" s="323">
        <v>1</v>
      </c>
      <c r="C227" s="267" t="s">
        <v>1055</v>
      </c>
      <c r="D227" s="268"/>
      <c r="E227" s="271" t="s">
        <v>1089</v>
      </c>
      <c r="F227" s="259" t="s">
        <v>300</v>
      </c>
      <c r="G227" s="260"/>
      <c r="H227" s="261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/>
      <c r="U227" s="96"/>
      <c r="V227" s="116">
        <f t="shared" si="5"/>
        <v>1</v>
      </c>
      <c r="W227" s="262">
        <f>IF(V227=0,"-",V228/V227)</f>
        <v>1</v>
      </c>
    </row>
    <row r="228" spans="1:23" ht="18.75" customHeight="1">
      <c r="A228" s="255"/>
      <c r="B228" s="323"/>
      <c r="C228" s="269"/>
      <c r="D228" s="270"/>
      <c r="E228" s="271"/>
      <c r="F228" s="272" t="s">
        <v>298</v>
      </c>
      <c r="G228" s="273"/>
      <c r="H228" s="274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20"/>
      <c r="V228" s="116">
        <f t="shared" si="5"/>
        <v>1</v>
      </c>
      <c r="W228" s="262"/>
    </row>
    <row r="229" spans="1:23" ht="18.75" customHeight="1">
      <c r="A229" s="255"/>
      <c r="B229" s="265">
        <v>2</v>
      </c>
      <c r="C229" s="256" t="s">
        <v>1056</v>
      </c>
      <c r="D229" s="256"/>
      <c r="E229" s="257" t="s">
        <v>1090</v>
      </c>
      <c r="F229" s="259" t="s">
        <v>300</v>
      </c>
      <c r="G229" s="260"/>
      <c r="H229" s="261"/>
      <c r="I229" s="95"/>
      <c r="J229" s="95"/>
      <c r="K229" s="95"/>
      <c r="L229" s="95"/>
      <c r="M229" s="95"/>
      <c r="N229" s="95"/>
      <c r="O229" s="95"/>
      <c r="P229" s="95"/>
      <c r="Q229" s="95">
        <v>1</v>
      </c>
      <c r="R229" s="95"/>
      <c r="S229" s="95"/>
      <c r="T229" s="95"/>
      <c r="U229" s="96"/>
      <c r="V229" s="116">
        <f t="shared" ref="V229:V230" si="6">SUM(I229:T229)</f>
        <v>1</v>
      </c>
      <c r="W229" s="262">
        <f>IF(V229=0,"-",V230/V229)</f>
        <v>0</v>
      </c>
    </row>
    <row r="230" spans="1:23" ht="18.75" customHeight="1">
      <c r="A230" s="255"/>
      <c r="B230" s="266"/>
      <c r="C230" s="256"/>
      <c r="D230" s="256"/>
      <c r="E230" s="258"/>
      <c r="F230" s="272" t="s">
        <v>298</v>
      </c>
      <c r="G230" s="273"/>
      <c r="H230" s="274"/>
      <c r="I230" s="19"/>
      <c r="J230" s="19"/>
      <c r="K230" s="19"/>
      <c r="L230" s="19"/>
      <c r="M230" s="19"/>
      <c r="N230" s="19"/>
      <c r="O230" s="19"/>
      <c r="P230" s="19"/>
      <c r="Q230" s="19">
        <v>0</v>
      </c>
      <c r="R230" s="19"/>
      <c r="S230" s="19"/>
      <c r="T230" s="19"/>
      <c r="U230" s="20"/>
      <c r="V230" s="116">
        <f t="shared" si="6"/>
        <v>0</v>
      </c>
      <c r="W230" s="262"/>
    </row>
    <row r="231" spans="1:23" ht="18.75" customHeight="1">
      <c r="A231" s="263" t="s">
        <v>1097</v>
      </c>
      <c r="B231" s="265">
        <v>1</v>
      </c>
      <c r="C231" s="267" t="s">
        <v>1098</v>
      </c>
      <c r="D231" s="268"/>
      <c r="E231" s="271" t="s">
        <v>1099</v>
      </c>
      <c r="F231" s="259" t="s">
        <v>300</v>
      </c>
      <c r="G231" s="260"/>
      <c r="H231" s="261"/>
      <c r="I231" s="95"/>
      <c r="J231" s="95"/>
      <c r="K231" s="95"/>
      <c r="L231" s="95"/>
      <c r="M231" s="95"/>
      <c r="N231" s="95">
        <v>6</v>
      </c>
      <c r="O231" s="95"/>
      <c r="P231" s="95"/>
      <c r="Q231" s="95"/>
      <c r="R231" s="95"/>
      <c r="S231" s="95"/>
      <c r="T231" s="95">
        <v>6</v>
      </c>
      <c r="U231" s="96"/>
      <c r="V231" s="116">
        <f t="shared" ref="V231" si="7">SUM(I231:T231)</f>
        <v>12</v>
      </c>
      <c r="W231" s="262">
        <f>IF(V231=0,"-",V232/V231)</f>
        <v>0.5</v>
      </c>
    </row>
    <row r="232" spans="1:23" ht="28.5" customHeight="1">
      <c r="A232" s="264"/>
      <c r="B232" s="266"/>
      <c r="C232" s="269"/>
      <c r="D232" s="270"/>
      <c r="E232" s="271"/>
      <c r="F232" s="272" t="s">
        <v>298</v>
      </c>
      <c r="G232" s="273"/>
      <c r="H232" s="274"/>
      <c r="I232" s="19"/>
      <c r="J232" s="19"/>
      <c r="K232" s="19"/>
      <c r="L232" s="19"/>
      <c r="M232" s="19"/>
      <c r="N232" s="19">
        <v>6</v>
      </c>
      <c r="O232" s="19"/>
      <c r="P232" s="19"/>
      <c r="Q232" s="19"/>
      <c r="R232" s="19"/>
      <c r="S232" s="19"/>
      <c r="T232" s="19"/>
      <c r="U232" s="20"/>
      <c r="V232" s="116">
        <f t="shared" si="5"/>
        <v>6</v>
      </c>
      <c r="W232" s="262"/>
    </row>
    <row r="233" spans="1:23" ht="34.5" customHeight="1"/>
    <row r="234" spans="1:23" ht="12.75" customHeight="1"/>
    <row r="235" spans="1:23" ht="12.75" customHeight="1">
      <c r="A235" s="330" t="s">
        <v>1037</v>
      </c>
      <c r="B235" s="330"/>
      <c r="C235" s="330"/>
      <c r="D235" s="330"/>
      <c r="E235" s="2"/>
      <c r="F235" s="331" t="s">
        <v>1041</v>
      </c>
      <c r="G235" s="331"/>
      <c r="H235" s="331"/>
      <c r="I235" s="331"/>
      <c r="J235" s="331"/>
      <c r="K235" s="331"/>
      <c r="L235" s="331"/>
      <c r="M235" s="331"/>
      <c r="N235" s="331"/>
      <c r="O235" s="331"/>
      <c r="P235" s="2"/>
      <c r="Q235" s="331" t="s">
        <v>1043</v>
      </c>
      <c r="R235" s="331"/>
      <c r="S235" s="331"/>
      <c r="T235" s="331"/>
      <c r="U235" s="331"/>
      <c r="V235" s="331"/>
      <c r="W235" s="331"/>
    </row>
    <row r="236" spans="1:23" ht="12.75" customHeight="1">
      <c r="A236" s="329" t="s">
        <v>1013</v>
      </c>
      <c r="B236" s="329"/>
      <c r="C236" s="329"/>
      <c r="D236" s="329"/>
      <c r="E236" s="2"/>
      <c r="F236" s="329" t="s">
        <v>1014</v>
      </c>
      <c r="G236" s="329"/>
      <c r="H236" s="329"/>
      <c r="I236" s="329"/>
      <c r="J236" s="329"/>
      <c r="K236" s="329"/>
      <c r="L236" s="329"/>
      <c r="M236" s="329"/>
      <c r="N236" s="329"/>
      <c r="O236" s="329"/>
      <c r="P236" s="2"/>
      <c r="Q236" s="329" t="s">
        <v>1044</v>
      </c>
      <c r="R236" s="329"/>
      <c r="S236" s="329"/>
      <c r="T236" s="329"/>
      <c r="U236" s="329"/>
      <c r="V236" s="329"/>
      <c r="W236" s="329"/>
    </row>
    <row r="237" spans="1:23" ht="45.75" customHeight="1">
      <c r="A237" s="134"/>
      <c r="B237" s="134"/>
      <c r="C237" s="134"/>
      <c r="D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67"/>
      <c r="Q237" s="134"/>
      <c r="R237" s="134"/>
      <c r="S237" s="134"/>
      <c r="T237" s="134"/>
      <c r="U237" s="134"/>
      <c r="V237" s="134"/>
      <c r="W237" s="134"/>
    </row>
    <row r="238" spans="1:23">
      <c r="A238" s="332"/>
      <c r="B238" s="332"/>
      <c r="C238" s="332"/>
      <c r="D238" s="332"/>
      <c r="F238" s="331" t="s">
        <v>1042</v>
      </c>
      <c r="G238" s="331"/>
      <c r="H238" s="331"/>
      <c r="I238" s="331"/>
      <c r="J238" s="331"/>
      <c r="K238" s="331"/>
      <c r="L238" s="331"/>
      <c r="M238" s="331"/>
      <c r="N238" s="331"/>
      <c r="O238" s="331"/>
      <c r="Q238" s="333"/>
      <c r="R238" s="333"/>
      <c r="S238" s="333"/>
      <c r="T238" s="333"/>
      <c r="U238" s="333"/>
      <c r="V238" s="333"/>
      <c r="W238" s="333"/>
    </row>
    <row r="239" spans="1:23" ht="28.5" customHeight="1">
      <c r="A239" s="328"/>
      <c r="B239" s="328"/>
      <c r="C239" s="328"/>
      <c r="D239" s="328"/>
      <c r="F239" s="329" t="s">
        <v>1040</v>
      </c>
      <c r="G239" s="329"/>
      <c r="H239" s="329"/>
      <c r="I239" s="329"/>
      <c r="J239" s="329"/>
      <c r="K239" s="329"/>
      <c r="L239" s="329"/>
      <c r="M239" s="329"/>
      <c r="N239" s="329"/>
      <c r="O239" s="329"/>
      <c r="Q239" s="328"/>
      <c r="R239" s="328"/>
      <c r="S239" s="328"/>
      <c r="T239" s="328"/>
      <c r="U239" s="328"/>
      <c r="V239" s="328"/>
      <c r="W239" s="328"/>
    </row>
    <row r="240" spans="1:23" ht="12.75" hidden="1" customHeight="1"/>
    <row r="241" spans="1:2" ht="12.75" hidden="1" customHeight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/>
    <row r="252" spans="1:2" hidden="1"/>
    <row r="253" spans="1:2" hidden="1"/>
    <row r="254" spans="1:2" hidden="1"/>
    <row r="255" spans="1:2" hidden="1">
      <c r="A255" s="1">
        <v>1</v>
      </c>
      <c r="B255" s="10" t="s">
        <v>33</v>
      </c>
    </row>
    <row r="256" spans="1:2" hidden="1">
      <c r="A256" s="1">
        <v>2</v>
      </c>
      <c r="B256" s="10" t="s">
        <v>34</v>
      </c>
    </row>
    <row r="257" spans="1:2" hidden="1">
      <c r="A257" s="1">
        <v>3</v>
      </c>
      <c r="B257" s="10" t="s">
        <v>35</v>
      </c>
    </row>
    <row r="258" spans="1:2" hidden="1">
      <c r="A258" s="1">
        <v>4</v>
      </c>
      <c r="B258" s="10" t="s">
        <v>36</v>
      </c>
    </row>
    <row r="259" spans="1:2" hidden="1"/>
    <row r="260" spans="1:2" hidden="1"/>
    <row r="261" spans="1:2" hidden="1">
      <c r="B261" s="1" t="s">
        <v>37</v>
      </c>
    </row>
    <row r="262" spans="1:2" hidden="1">
      <c r="A262" s="1">
        <v>1</v>
      </c>
      <c r="B262" s="1" t="s">
        <v>38</v>
      </c>
    </row>
    <row r="263" spans="1:2" hidden="1">
      <c r="A263" s="1">
        <v>2</v>
      </c>
      <c r="B263" s="1" t="s">
        <v>39</v>
      </c>
    </row>
    <row r="264" spans="1:2" hidden="1">
      <c r="A264" s="1">
        <v>3</v>
      </c>
      <c r="B264" s="1" t="s">
        <v>40</v>
      </c>
    </row>
    <row r="265" spans="1:2" hidden="1">
      <c r="A265" s="1">
        <v>4</v>
      </c>
      <c r="B265" s="1" t="s">
        <v>41</v>
      </c>
    </row>
    <row r="266" spans="1:2" hidden="1"/>
    <row r="267" spans="1:2" hidden="1"/>
    <row r="268" spans="1:2" hidden="1">
      <c r="B268" s="1" t="s">
        <v>42</v>
      </c>
    </row>
    <row r="269" spans="1:2" hidden="1">
      <c r="A269" s="1">
        <v>1.1000000000000001</v>
      </c>
      <c r="B269" s="1" t="s">
        <v>43</v>
      </c>
    </row>
    <row r="270" spans="1:2" hidden="1">
      <c r="A270" s="1">
        <v>1.2</v>
      </c>
      <c r="B270" s="1" t="s">
        <v>44</v>
      </c>
    </row>
    <row r="271" spans="1:2" hidden="1">
      <c r="A271" s="1">
        <v>1.3</v>
      </c>
      <c r="B271" s="1" t="s">
        <v>45</v>
      </c>
    </row>
    <row r="272" spans="1:2" hidden="1">
      <c r="A272" s="1">
        <v>1.4</v>
      </c>
      <c r="B272" s="1" t="s">
        <v>46</v>
      </c>
    </row>
    <row r="273" spans="1:2" hidden="1">
      <c r="A273" s="1">
        <v>1.5</v>
      </c>
      <c r="B273" s="1" t="s">
        <v>47</v>
      </c>
    </row>
    <row r="274" spans="1:2" hidden="1">
      <c r="A274" s="1">
        <v>1.6</v>
      </c>
      <c r="B274" s="1" t="s">
        <v>48</v>
      </c>
    </row>
    <row r="275" spans="1:2" hidden="1">
      <c r="A275" s="1">
        <v>1.7</v>
      </c>
      <c r="B275" s="1" t="s">
        <v>49</v>
      </c>
    </row>
    <row r="276" spans="1:2" hidden="1">
      <c r="A276" s="1">
        <v>1.8</v>
      </c>
      <c r="B276" s="1" t="s">
        <v>50</v>
      </c>
    </row>
    <row r="277" spans="1:2" hidden="1">
      <c r="A277" s="1">
        <v>2.1</v>
      </c>
      <c r="B277" s="1" t="s">
        <v>51</v>
      </c>
    </row>
    <row r="278" spans="1:2" hidden="1">
      <c r="A278" s="1">
        <v>2.2000000000000002</v>
      </c>
      <c r="B278" s="1" t="s">
        <v>52</v>
      </c>
    </row>
    <row r="279" spans="1:2" hidden="1">
      <c r="A279" s="1">
        <v>2.2999999999999998</v>
      </c>
      <c r="B279" s="1" t="s">
        <v>53</v>
      </c>
    </row>
    <row r="280" spans="1:2" hidden="1">
      <c r="A280" s="1">
        <v>2.4</v>
      </c>
      <c r="B280" s="1" t="s">
        <v>54</v>
      </c>
    </row>
    <row r="281" spans="1:2" hidden="1">
      <c r="A281" s="1">
        <v>2.5</v>
      </c>
      <c r="B281" s="1" t="s">
        <v>55</v>
      </c>
    </row>
    <row r="282" spans="1:2" hidden="1">
      <c r="A282" s="1">
        <v>2.6</v>
      </c>
      <c r="B282" s="1" t="s">
        <v>56</v>
      </c>
    </row>
    <row r="283" spans="1:2" hidden="1">
      <c r="A283" s="1">
        <v>2.7</v>
      </c>
      <c r="B283" s="1" t="s">
        <v>57</v>
      </c>
    </row>
    <row r="284" spans="1:2" hidden="1">
      <c r="A284" s="1">
        <v>3.1</v>
      </c>
      <c r="B284" s="1" t="s">
        <v>58</v>
      </c>
    </row>
    <row r="285" spans="1:2" hidden="1">
      <c r="A285" s="1">
        <v>3.2</v>
      </c>
      <c r="B285" s="1" t="s">
        <v>59</v>
      </c>
    </row>
    <row r="286" spans="1:2" hidden="1">
      <c r="A286" s="1">
        <v>3.3</v>
      </c>
      <c r="B286" s="1" t="s">
        <v>60</v>
      </c>
    </row>
    <row r="287" spans="1:2" hidden="1">
      <c r="A287" s="1">
        <v>3.4</v>
      </c>
      <c r="B287" s="1" t="s">
        <v>61</v>
      </c>
    </row>
    <row r="288" spans="1:2" hidden="1">
      <c r="A288" s="1">
        <v>3.5</v>
      </c>
      <c r="B288" s="1" t="s">
        <v>62</v>
      </c>
    </row>
    <row r="289" spans="1:2" hidden="1">
      <c r="A289" s="1">
        <v>3.6</v>
      </c>
      <c r="B289" s="1" t="s">
        <v>63</v>
      </c>
    </row>
    <row r="290" spans="1:2" hidden="1">
      <c r="A290" s="1">
        <v>3.7</v>
      </c>
      <c r="B290" s="1" t="s">
        <v>64</v>
      </c>
    </row>
    <row r="291" spans="1:2" hidden="1">
      <c r="A291" s="1">
        <v>3.8</v>
      </c>
      <c r="B291" s="1" t="s">
        <v>65</v>
      </c>
    </row>
    <row r="292" spans="1:2" hidden="1">
      <c r="A292" s="1">
        <v>3.9</v>
      </c>
      <c r="B292" s="1" t="s">
        <v>66</v>
      </c>
    </row>
    <row r="293" spans="1:2" hidden="1">
      <c r="A293" s="1">
        <v>4.0999999999999996</v>
      </c>
      <c r="B293" s="1" t="s">
        <v>67</v>
      </c>
    </row>
    <row r="294" spans="1:2" hidden="1">
      <c r="A294" s="1">
        <v>4.2</v>
      </c>
      <c r="B294" s="1" t="s">
        <v>68</v>
      </c>
    </row>
    <row r="295" spans="1:2" hidden="1">
      <c r="A295" s="1">
        <v>4.3</v>
      </c>
      <c r="B295" s="1" t="s">
        <v>69</v>
      </c>
    </row>
    <row r="296" spans="1:2" hidden="1">
      <c r="A296" s="1">
        <v>4.4000000000000004</v>
      </c>
      <c r="B296" s="1" t="s">
        <v>70</v>
      </c>
    </row>
    <row r="297" spans="1:2" hidden="1"/>
    <row r="298" spans="1:2" hidden="1"/>
    <row r="299" spans="1:2" hidden="1"/>
    <row r="300" spans="1:2" hidden="1">
      <c r="B300" s="1" t="s">
        <v>71</v>
      </c>
    </row>
    <row r="301" spans="1:2" hidden="1">
      <c r="A301" s="1" t="s">
        <v>72</v>
      </c>
      <c r="B301" s="1" t="s">
        <v>43</v>
      </c>
    </row>
    <row r="302" spans="1:2" hidden="1">
      <c r="A302" s="1" t="s">
        <v>73</v>
      </c>
      <c r="B302" s="1" t="s">
        <v>74</v>
      </c>
    </row>
    <row r="303" spans="1:2" hidden="1">
      <c r="A303" s="1" t="s">
        <v>75</v>
      </c>
      <c r="B303" s="1" t="s">
        <v>76</v>
      </c>
    </row>
    <row r="304" spans="1:2" hidden="1">
      <c r="A304" s="1" t="s">
        <v>77</v>
      </c>
      <c r="B304" s="1" t="s">
        <v>78</v>
      </c>
    </row>
    <row r="305" spans="1:2" hidden="1">
      <c r="A305" s="1" t="s">
        <v>79</v>
      </c>
      <c r="B305" s="1" t="s">
        <v>80</v>
      </c>
    </row>
    <row r="306" spans="1:2" hidden="1">
      <c r="A306" s="1" t="s">
        <v>81</v>
      </c>
      <c r="B306" s="1" t="s">
        <v>82</v>
      </c>
    </row>
    <row r="307" spans="1:2" hidden="1">
      <c r="A307" s="1" t="s">
        <v>83</v>
      </c>
      <c r="B307" s="1" t="s">
        <v>84</v>
      </c>
    </row>
    <row r="308" spans="1:2" hidden="1">
      <c r="A308" s="1" t="s">
        <v>85</v>
      </c>
      <c r="B308" s="1" t="s">
        <v>86</v>
      </c>
    </row>
    <row r="309" spans="1:2" hidden="1">
      <c r="A309" s="1" t="s">
        <v>87</v>
      </c>
      <c r="B309" s="1" t="s">
        <v>88</v>
      </c>
    </row>
    <row r="310" spans="1:2" hidden="1">
      <c r="A310" s="1" t="s">
        <v>89</v>
      </c>
      <c r="B310" s="1" t="s">
        <v>90</v>
      </c>
    </row>
    <row r="311" spans="1:2" hidden="1">
      <c r="A311" s="1" t="s">
        <v>91</v>
      </c>
      <c r="B311" s="1" t="s">
        <v>92</v>
      </c>
    </row>
    <row r="312" spans="1:2" hidden="1">
      <c r="A312" s="1" t="s">
        <v>93</v>
      </c>
      <c r="B312" s="1" t="s">
        <v>94</v>
      </c>
    </row>
    <row r="313" spans="1:2" hidden="1">
      <c r="A313" s="1" t="s">
        <v>95</v>
      </c>
      <c r="B313" s="1" t="s">
        <v>96</v>
      </c>
    </row>
    <row r="314" spans="1:2" hidden="1">
      <c r="A314" s="1" t="s">
        <v>97</v>
      </c>
      <c r="B314" s="1" t="s">
        <v>98</v>
      </c>
    </row>
    <row r="315" spans="1:2" hidden="1">
      <c r="A315" s="1" t="s">
        <v>99</v>
      </c>
      <c r="B315" s="1" t="s">
        <v>100</v>
      </c>
    </row>
    <row r="316" spans="1:2" hidden="1">
      <c r="A316" s="1" t="s">
        <v>101</v>
      </c>
      <c r="B316" s="1" t="s">
        <v>46</v>
      </c>
    </row>
    <row r="317" spans="1:2" hidden="1">
      <c r="A317" s="1" t="s">
        <v>102</v>
      </c>
      <c r="B317" s="1" t="s">
        <v>103</v>
      </c>
    </row>
    <row r="318" spans="1:2" hidden="1">
      <c r="A318" s="1" t="s">
        <v>104</v>
      </c>
      <c r="B318" s="1" t="s">
        <v>105</v>
      </c>
    </row>
    <row r="319" spans="1:2" hidden="1">
      <c r="A319" s="1" t="s">
        <v>106</v>
      </c>
      <c r="B319" s="1" t="s">
        <v>107</v>
      </c>
    </row>
    <row r="320" spans="1:2" hidden="1">
      <c r="A320" s="1" t="s">
        <v>108</v>
      </c>
      <c r="B320" s="1" t="s">
        <v>109</v>
      </c>
    </row>
    <row r="321" spans="1:2" hidden="1">
      <c r="A321" s="1" t="s">
        <v>110</v>
      </c>
      <c r="B321" s="1" t="s">
        <v>111</v>
      </c>
    </row>
    <row r="322" spans="1:2" hidden="1">
      <c r="A322" s="1" t="s">
        <v>112</v>
      </c>
      <c r="B322" s="1" t="s">
        <v>113</v>
      </c>
    </row>
    <row r="323" spans="1:2" hidden="1">
      <c r="A323" s="1" t="s">
        <v>114</v>
      </c>
      <c r="B323" s="1" t="s">
        <v>115</v>
      </c>
    </row>
    <row r="324" spans="1:2" hidden="1">
      <c r="A324" s="1" t="s">
        <v>116</v>
      </c>
      <c r="B324" s="1" t="s">
        <v>117</v>
      </c>
    </row>
    <row r="325" spans="1:2" hidden="1">
      <c r="A325" s="1" t="s">
        <v>118</v>
      </c>
      <c r="B325" s="1" t="s">
        <v>119</v>
      </c>
    </row>
    <row r="326" spans="1:2" hidden="1">
      <c r="A326" s="1" t="s">
        <v>120</v>
      </c>
      <c r="B326" s="1" t="s">
        <v>121</v>
      </c>
    </row>
    <row r="327" spans="1:2" hidden="1">
      <c r="A327" s="1" t="s">
        <v>122</v>
      </c>
      <c r="B327" s="1" t="s">
        <v>123</v>
      </c>
    </row>
    <row r="328" spans="1:2" hidden="1">
      <c r="A328" s="1" t="s">
        <v>124</v>
      </c>
      <c r="B328" s="1" t="s">
        <v>125</v>
      </c>
    </row>
    <row r="329" spans="1:2" hidden="1">
      <c r="A329" s="1" t="s">
        <v>126</v>
      </c>
      <c r="B329" s="1" t="s">
        <v>127</v>
      </c>
    </row>
    <row r="330" spans="1:2" hidden="1">
      <c r="A330" s="1" t="s">
        <v>128</v>
      </c>
      <c r="B330" s="1" t="s">
        <v>100</v>
      </c>
    </row>
    <row r="331" spans="1:2" hidden="1">
      <c r="A331" s="1" t="s">
        <v>129</v>
      </c>
      <c r="B331" s="1" t="s">
        <v>130</v>
      </c>
    </row>
    <row r="332" spans="1:2" hidden="1">
      <c r="A332" s="1" t="s">
        <v>131</v>
      </c>
      <c r="B332" s="1" t="s">
        <v>132</v>
      </c>
    </row>
    <row r="333" spans="1:2" hidden="1">
      <c r="A333" s="1" t="s">
        <v>133</v>
      </c>
      <c r="B333" s="1" t="s">
        <v>134</v>
      </c>
    </row>
    <row r="334" spans="1:2" hidden="1">
      <c r="A334" s="1" t="s">
        <v>135</v>
      </c>
      <c r="B334" s="1" t="s">
        <v>136</v>
      </c>
    </row>
    <row r="335" spans="1:2" hidden="1">
      <c r="A335" s="1" t="s">
        <v>137</v>
      </c>
      <c r="B335" s="1" t="s">
        <v>138</v>
      </c>
    </row>
    <row r="336" spans="1:2" hidden="1">
      <c r="A336" s="1" t="s">
        <v>139</v>
      </c>
      <c r="B336" s="1" t="s">
        <v>140</v>
      </c>
    </row>
    <row r="337" spans="1:2" hidden="1">
      <c r="A337" s="1" t="s">
        <v>141</v>
      </c>
      <c r="B337" s="1" t="s">
        <v>142</v>
      </c>
    </row>
    <row r="338" spans="1:2" hidden="1">
      <c r="A338" s="1" t="s">
        <v>143</v>
      </c>
      <c r="B338" s="1" t="s">
        <v>144</v>
      </c>
    </row>
    <row r="339" spans="1:2" hidden="1">
      <c r="A339" s="1" t="s">
        <v>145</v>
      </c>
      <c r="B339" s="1" t="s">
        <v>146</v>
      </c>
    </row>
    <row r="340" spans="1:2" hidden="1">
      <c r="A340" s="1" t="s">
        <v>147</v>
      </c>
      <c r="B340" s="1" t="s">
        <v>148</v>
      </c>
    </row>
    <row r="341" spans="1:2" hidden="1">
      <c r="A341" s="1" t="s">
        <v>149</v>
      </c>
      <c r="B341" s="1" t="s">
        <v>150</v>
      </c>
    </row>
    <row r="342" spans="1:2" hidden="1">
      <c r="A342" s="1" t="s">
        <v>151</v>
      </c>
      <c r="B342" s="1" t="s">
        <v>152</v>
      </c>
    </row>
    <row r="343" spans="1:2" hidden="1">
      <c r="A343" s="1" t="s">
        <v>153</v>
      </c>
      <c r="B343" s="1" t="s">
        <v>154</v>
      </c>
    </row>
    <row r="344" spans="1:2" hidden="1">
      <c r="A344" s="1" t="s">
        <v>155</v>
      </c>
      <c r="B344" s="1" t="s">
        <v>156</v>
      </c>
    </row>
    <row r="345" spans="1:2" hidden="1">
      <c r="A345" s="1" t="s">
        <v>157</v>
      </c>
      <c r="B345" s="1" t="s">
        <v>158</v>
      </c>
    </row>
    <row r="346" spans="1:2" hidden="1">
      <c r="A346" s="1" t="s">
        <v>159</v>
      </c>
      <c r="B346" s="1" t="s">
        <v>160</v>
      </c>
    </row>
    <row r="347" spans="1:2" hidden="1">
      <c r="A347" s="1" t="s">
        <v>161</v>
      </c>
      <c r="B347" s="1" t="s">
        <v>162</v>
      </c>
    </row>
    <row r="348" spans="1:2" hidden="1">
      <c r="A348" s="1" t="s">
        <v>163</v>
      </c>
      <c r="B348" s="1" t="s">
        <v>164</v>
      </c>
    </row>
    <row r="349" spans="1:2" hidden="1">
      <c r="A349" s="1" t="s">
        <v>165</v>
      </c>
      <c r="B349" s="1" t="s">
        <v>166</v>
      </c>
    </row>
    <row r="350" spans="1:2" hidden="1">
      <c r="A350" s="1" t="s">
        <v>167</v>
      </c>
      <c r="B350" s="1" t="s">
        <v>168</v>
      </c>
    </row>
    <row r="351" spans="1:2" hidden="1">
      <c r="A351" s="1" t="s">
        <v>169</v>
      </c>
      <c r="B351" s="1" t="s">
        <v>170</v>
      </c>
    </row>
    <row r="352" spans="1:2" hidden="1">
      <c r="A352" s="1" t="s">
        <v>171</v>
      </c>
      <c r="B352" s="1" t="s">
        <v>172</v>
      </c>
    </row>
    <row r="353" spans="1:2" hidden="1">
      <c r="A353" s="1" t="s">
        <v>173</v>
      </c>
      <c r="B353" s="1" t="s">
        <v>174</v>
      </c>
    </row>
    <row r="354" spans="1:2" hidden="1">
      <c r="A354" s="1" t="s">
        <v>175</v>
      </c>
      <c r="B354" s="1" t="s">
        <v>176</v>
      </c>
    </row>
    <row r="355" spans="1:2" hidden="1">
      <c r="A355" s="1" t="s">
        <v>177</v>
      </c>
      <c r="B355" s="1" t="s">
        <v>178</v>
      </c>
    </row>
    <row r="356" spans="1:2" hidden="1">
      <c r="A356" s="1" t="s">
        <v>179</v>
      </c>
      <c r="B356" s="1" t="s">
        <v>180</v>
      </c>
    </row>
    <row r="357" spans="1:2" hidden="1">
      <c r="A357" s="1" t="s">
        <v>181</v>
      </c>
      <c r="B357" s="1" t="s">
        <v>182</v>
      </c>
    </row>
    <row r="358" spans="1:2" hidden="1">
      <c r="A358" s="1" t="s">
        <v>183</v>
      </c>
      <c r="B358" s="1" t="s">
        <v>184</v>
      </c>
    </row>
    <row r="359" spans="1:2" hidden="1">
      <c r="A359" s="1" t="s">
        <v>185</v>
      </c>
      <c r="B359" s="1" t="s">
        <v>186</v>
      </c>
    </row>
    <row r="360" spans="1:2" hidden="1">
      <c r="A360" s="1" t="s">
        <v>187</v>
      </c>
      <c r="B360" s="1" t="s">
        <v>188</v>
      </c>
    </row>
    <row r="361" spans="1:2" hidden="1">
      <c r="A361" s="1" t="s">
        <v>189</v>
      </c>
      <c r="B361" s="1" t="s">
        <v>190</v>
      </c>
    </row>
    <row r="362" spans="1:2" hidden="1">
      <c r="A362" s="1" t="s">
        <v>191</v>
      </c>
      <c r="B362" s="1" t="s">
        <v>192</v>
      </c>
    </row>
    <row r="363" spans="1:2" hidden="1">
      <c r="A363" s="1" t="s">
        <v>193</v>
      </c>
      <c r="B363" s="1" t="s">
        <v>194</v>
      </c>
    </row>
    <row r="364" spans="1:2" hidden="1">
      <c r="A364" s="1" t="s">
        <v>195</v>
      </c>
      <c r="B364" s="1" t="s">
        <v>196</v>
      </c>
    </row>
    <row r="365" spans="1:2" hidden="1">
      <c r="A365" s="1" t="s">
        <v>197</v>
      </c>
      <c r="B365" s="1" t="s">
        <v>198</v>
      </c>
    </row>
    <row r="366" spans="1:2" hidden="1">
      <c r="A366" s="1" t="s">
        <v>199</v>
      </c>
      <c r="B366" s="1" t="s">
        <v>200</v>
      </c>
    </row>
    <row r="367" spans="1:2" hidden="1">
      <c r="A367" s="1" t="s">
        <v>201</v>
      </c>
      <c r="B367" s="1" t="s">
        <v>202</v>
      </c>
    </row>
    <row r="368" spans="1:2" hidden="1">
      <c r="A368" s="1" t="s">
        <v>203</v>
      </c>
      <c r="B368" s="1" t="s">
        <v>204</v>
      </c>
    </row>
    <row r="369" spans="1:2" hidden="1">
      <c r="A369" s="1" t="s">
        <v>205</v>
      </c>
      <c r="B369" s="1" t="s">
        <v>206</v>
      </c>
    </row>
    <row r="370" spans="1:2" hidden="1">
      <c r="A370" s="1" t="s">
        <v>207</v>
      </c>
      <c r="B370" s="1" t="s">
        <v>208</v>
      </c>
    </row>
    <row r="371" spans="1:2" hidden="1">
      <c r="A371" s="1" t="s">
        <v>209</v>
      </c>
      <c r="B371" s="1" t="s">
        <v>210</v>
      </c>
    </row>
    <row r="372" spans="1:2" hidden="1">
      <c r="A372" s="1" t="s">
        <v>211</v>
      </c>
      <c r="B372" s="1" t="s">
        <v>212</v>
      </c>
    </row>
    <row r="373" spans="1:2" hidden="1">
      <c r="A373" s="1" t="s">
        <v>213</v>
      </c>
      <c r="B373" s="1" t="s">
        <v>214</v>
      </c>
    </row>
    <row r="374" spans="1:2" hidden="1">
      <c r="A374" s="1" t="s">
        <v>215</v>
      </c>
      <c r="B374" s="1" t="s">
        <v>216</v>
      </c>
    </row>
    <row r="375" spans="1:2" hidden="1">
      <c r="A375" s="1" t="s">
        <v>217</v>
      </c>
      <c r="B375" s="1" t="s">
        <v>218</v>
      </c>
    </row>
    <row r="376" spans="1:2" hidden="1">
      <c r="A376" s="1" t="s">
        <v>219</v>
      </c>
      <c r="B376" s="1" t="s">
        <v>220</v>
      </c>
    </row>
    <row r="377" spans="1:2" hidden="1">
      <c r="A377" s="1" t="s">
        <v>221</v>
      </c>
      <c r="B377" s="1" t="s">
        <v>222</v>
      </c>
    </row>
    <row r="378" spans="1:2" hidden="1">
      <c r="A378" s="1" t="s">
        <v>223</v>
      </c>
      <c r="B378" s="1" t="s">
        <v>224</v>
      </c>
    </row>
    <row r="379" spans="1:2" hidden="1">
      <c r="A379" s="1" t="s">
        <v>225</v>
      </c>
      <c r="B379" s="1" t="s">
        <v>226</v>
      </c>
    </row>
    <row r="380" spans="1:2" hidden="1">
      <c r="A380" s="1" t="s">
        <v>227</v>
      </c>
      <c r="B380" s="1" t="s">
        <v>228</v>
      </c>
    </row>
    <row r="381" spans="1:2" hidden="1">
      <c r="A381" s="1" t="s">
        <v>229</v>
      </c>
      <c r="B381" s="1" t="s">
        <v>230</v>
      </c>
    </row>
    <row r="382" spans="1:2" hidden="1">
      <c r="A382" s="1" t="s">
        <v>231</v>
      </c>
      <c r="B382" s="1" t="s">
        <v>232</v>
      </c>
    </row>
    <row r="383" spans="1:2" hidden="1">
      <c r="A383" s="1" t="s">
        <v>233</v>
      </c>
      <c r="B383" s="1" t="s">
        <v>234</v>
      </c>
    </row>
    <row r="384" spans="1:2" hidden="1">
      <c r="A384" s="1" t="s">
        <v>235</v>
      </c>
      <c r="B384" s="1" t="s">
        <v>236</v>
      </c>
    </row>
    <row r="385" spans="1:2" hidden="1">
      <c r="A385" s="1" t="s">
        <v>237</v>
      </c>
      <c r="B385" s="1" t="s">
        <v>238</v>
      </c>
    </row>
    <row r="386" spans="1:2" hidden="1">
      <c r="A386" s="1" t="s">
        <v>239</v>
      </c>
      <c r="B386" s="1" t="s">
        <v>240</v>
      </c>
    </row>
    <row r="387" spans="1:2" hidden="1">
      <c r="A387" s="1" t="s">
        <v>241</v>
      </c>
      <c r="B387" s="1" t="s">
        <v>242</v>
      </c>
    </row>
    <row r="388" spans="1:2" hidden="1">
      <c r="A388" s="1" t="s">
        <v>243</v>
      </c>
      <c r="B388" s="1" t="s">
        <v>244</v>
      </c>
    </row>
    <row r="389" spans="1:2" hidden="1">
      <c r="A389" s="1" t="s">
        <v>245</v>
      </c>
      <c r="B389" s="1" t="s">
        <v>246</v>
      </c>
    </row>
    <row r="390" spans="1:2" hidden="1">
      <c r="A390" s="1" t="s">
        <v>247</v>
      </c>
      <c r="B390" s="1" t="s">
        <v>248</v>
      </c>
    </row>
    <row r="391" spans="1:2" hidden="1">
      <c r="A391" s="1" t="s">
        <v>249</v>
      </c>
      <c r="B391" s="1" t="s">
        <v>250</v>
      </c>
    </row>
    <row r="392" spans="1:2" hidden="1">
      <c r="A392" s="1" t="s">
        <v>251</v>
      </c>
      <c r="B392" s="1" t="s">
        <v>252</v>
      </c>
    </row>
    <row r="393" spans="1:2" hidden="1">
      <c r="A393" s="1" t="s">
        <v>253</v>
      </c>
      <c r="B393" s="1" t="s">
        <v>254</v>
      </c>
    </row>
    <row r="394" spans="1:2" hidden="1">
      <c r="A394" s="1" t="s">
        <v>255</v>
      </c>
      <c r="B394" s="1" t="s">
        <v>256</v>
      </c>
    </row>
    <row r="395" spans="1:2" hidden="1">
      <c r="A395" s="1" t="s">
        <v>257</v>
      </c>
      <c r="B395" s="1" t="s">
        <v>258</v>
      </c>
    </row>
    <row r="396" spans="1:2" hidden="1">
      <c r="A396" s="1" t="s">
        <v>259</v>
      </c>
      <c r="B396" s="1" t="s">
        <v>260</v>
      </c>
    </row>
    <row r="397" spans="1:2" hidden="1">
      <c r="A397" s="1" t="s">
        <v>261</v>
      </c>
      <c r="B397" s="1" t="s">
        <v>262</v>
      </c>
    </row>
    <row r="398" spans="1:2" hidden="1">
      <c r="A398" s="1" t="s">
        <v>263</v>
      </c>
      <c r="B398" s="1" t="s">
        <v>264</v>
      </c>
    </row>
    <row r="399" spans="1:2" hidden="1">
      <c r="A399" s="1" t="s">
        <v>265</v>
      </c>
      <c r="B399" s="1" t="s">
        <v>266</v>
      </c>
    </row>
    <row r="400" spans="1:2" hidden="1">
      <c r="A400" s="1" t="s">
        <v>267</v>
      </c>
      <c r="B400" s="1" t="s">
        <v>268</v>
      </c>
    </row>
    <row r="401" spans="1:5" hidden="1">
      <c r="A401" s="1" t="s">
        <v>269</v>
      </c>
      <c r="B401" s="1" t="s">
        <v>270</v>
      </c>
    </row>
    <row r="402" spans="1:5" hidden="1">
      <c r="A402" s="1" t="s">
        <v>271</v>
      </c>
      <c r="B402" s="1" t="s">
        <v>272</v>
      </c>
    </row>
    <row r="403" spans="1:5" hidden="1">
      <c r="A403" s="1" t="s">
        <v>273</v>
      </c>
      <c r="B403" s="1" t="s">
        <v>274</v>
      </c>
    </row>
    <row r="404" spans="1:5" hidden="1">
      <c r="A404" s="1" t="s">
        <v>275</v>
      </c>
      <c r="B404" s="1" t="s">
        <v>276</v>
      </c>
    </row>
    <row r="405" spans="1:5" hidden="1">
      <c r="A405" s="1" t="s">
        <v>277</v>
      </c>
      <c r="B405" s="1" t="s">
        <v>278</v>
      </c>
    </row>
    <row r="406" spans="1:5" hidden="1">
      <c r="A406" s="1" t="s">
        <v>279</v>
      </c>
      <c r="B406" s="1" t="s">
        <v>280</v>
      </c>
    </row>
    <row r="407" spans="1:5" hidden="1">
      <c r="A407" s="1" t="s">
        <v>281</v>
      </c>
      <c r="B407" s="1" t="s">
        <v>282</v>
      </c>
    </row>
    <row r="408" spans="1:5" hidden="1">
      <c r="A408" s="1" t="s">
        <v>283</v>
      </c>
      <c r="B408" s="1" t="s">
        <v>284</v>
      </c>
    </row>
    <row r="409" spans="1:5" hidden="1">
      <c r="A409" s="1" t="s">
        <v>285</v>
      </c>
      <c r="B409" s="1" t="s">
        <v>286</v>
      </c>
    </row>
    <row r="410" spans="1:5" hidden="1">
      <c r="A410" s="1" t="s">
        <v>287</v>
      </c>
      <c r="B410" s="1" t="s">
        <v>288</v>
      </c>
    </row>
    <row r="411" spans="1:5" hidden="1">
      <c r="A411" s="1" t="s">
        <v>289</v>
      </c>
      <c r="B411" s="1" t="s">
        <v>290</v>
      </c>
    </row>
    <row r="412" spans="1:5" hidden="1"/>
    <row r="413" spans="1:5" hidden="1"/>
    <row r="414" spans="1:5" hidden="1"/>
    <row r="415" spans="1:5" hidden="1">
      <c r="C415" s="1" t="s">
        <v>291</v>
      </c>
      <c r="D415" s="1" t="s">
        <v>292</v>
      </c>
      <c r="E415" s="1" t="s">
        <v>293</v>
      </c>
    </row>
    <row r="416" spans="1:5" hidden="1">
      <c r="C416" s="1" t="s">
        <v>306</v>
      </c>
      <c r="D416" s="1" t="s">
        <v>294</v>
      </c>
      <c r="E416" s="1" t="s">
        <v>295</v>
      </c>
    </row>
    <row r="417" spans="3:5" hidden="1">
      <c r="C417" s="1" t="s">
        <v>305</v>
      </c>
      <c r="E417" s="1" t="s">
        <v>296</v>
      </c>
    </row>
    <row r="418" spans="3:5" hidden="1">
      <c r="E418" s="1" t="s">
        <v>297</v>
      </c>
    </row>
    <row r="419" spans="3:5" hidden="1"/>
    <row r="420" spans="3:5" hidden="1"/>
    <row r="421" spans="3:5" hidden="1"/>
    <row r="422" spans="3:5" hidden="1"/>
    <row r="423" spans="3:5" hidden="1"/>
    <row r="424" spans="3:5" hidden="1">
      <c r="C424" s="1" t="s">
        <v>316</v>
      </c>
    </row>
    <row r="425" spans="3:5" hidden="1">
      <c r="C425" s="1" t="s">
        <v>317</v>
      </c>
    </row>
    <row r="426" spans="3:5" hidden="1">
      <c r="C426" s="1" t="s">
        <v>318</v>
      </c>
    </row>
    <row r="427" spans="3:5" hidden="1"/>
    <row r="428" spans="3:5" hidden="1"/>
    <row r="429" spans="3:5" hidden="1"/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39:T140 I144:T145 I199:T200 I204:T205 I168:T169 I173:T174 I115:T116" name="FIN_6"/>
    <protectedRange sqref="D110:E111 D139:E140 D48:E49 D79:E80 D200:E200 D168:E169" name="FIN_7"/>
    <protectedRange sqref="D53:E54 D84:E85 D115:E116 D144:E145 D204:E205 D173:E174" name="FIN_8"/>
    <protectedRange sqref="D11:W12" name="FIN_1_1"/>
    <protectedRange sqref="D199" name="FIN_7_1"/>
    <protectedRange sqref="E199" name="FIN_7_1_1"/>
  </protectedRanges>
  <dataConsolidate/>
  <mergeCells count="431">
    <mergeCell ref="A221:A226"/>
    <mergeCell ref="A239:D239"/>
    <mergeCell ref="F239:O239"/>
    <mergeCell ref="Q239:W239"/>
    <mergeCell ref="A235:D235"/>
    <mergeCell ref="F235:O235"/>
    <mergeCell ref="Q235:W235"/>
    <mergeCell ref="A236:D236"/>
    <mergeCell ref="F236:O236"/>
    <mergeCell ref="Q236:W236"/>
    <mergeCell ref="F230:H230"/>
    <mergeCell ref="F232:H232"/>
    <mergeCell ref="A238:D238"/>
    <mergeCell ref="F238:O238"/>
    <mergeCell ref="Q238:W238"/>
    <mergeCell ref="B227:B228"/>
    <mergeCell ref="C227:D228"/>
    <mergeCell ref="E227:E228"/>
    <mergeCell ref="B223:B224"/>
    <mergeCell ref="C223:D224"/>
    <mergeCell ref="E223:E224"/>
    <mergeCell ref="F223:H223"/>
    <mergeCell ref="W223:W224"/>
    <mergeCell ref="F224:H224"/>
    <mergeCell ref="F225:H225"/>
    <mergeCell ref="W225:W226"/>
    <mergeCell ref="F226:H226"/>
    <mergeCell ref="B225:B226"/>
    <mergeCell ref="C225:D226"/>
    <mergeCell ref="E225:E226"/>
    <mergeCell ref="F219:H219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19:B220"/>
    <mergeCell ref="C219:D220"/>
    <mergeCell ref="E219:E220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  <mergeCell ref="A227:A230"/>
    <mergeCell ref="C229:D230"/>
    <mergeCell ref="E229:E230"/>
    <mergeCell ref="F229:H229"/>
    <mergeCell ref="F231:H231"/>
    <mergeCell ref="W229:W230"/>
    <mergeCell ref="W231:W232"/>
    <mergeCell ref="A231:A232"/>
    <mergeCell ref="B231:B232"/>
    <mergeCell ref="C231:D232"/>
    <mergeCell ref="E231:E232"/>
    <mergeCell ref="B229:B230"/>
    <mergeCell ref="F227:H227"/>
    <mergeCell ref="W227:W228"/>
    <mergeCell ref="F228:H228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disablePrompts="1"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2020-04-21T21:26:49Z</cp:lastPrinted>
  <dcterms:created xsi:type="dcterms:W3CDTF">2012-07-03T15:10:24Z</dcterms:created>
  <dcterms:modified xsi:type="dcterms:W3CDTF">2020-10-14T15:31:53Z</dcterms:modified>
</cp:coreProperties>
</file>