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24669B73-A13C-40DD-8A2D-735C7950A6D2}" xr6:coauthVersionLast="45" xr6:coauthVersionMax="45" xr10:uidLastSave="{00000000-0000-0000-0000-000000000000}"/>
  <bookViews>
    <workbookView xWindow="-120" yWindow="-120" windowWidth="29040" windowHeight="15840" tabRatio="77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2020'!$A$1:$W$653</definedName>
    <definedName name="finalidad" localSheetId="1">'Instructivo de llenado-Formato'!#REF!</definedName>
    <definedName name="finalidad" localSheetId="3">'Programa Presupuestario 2020'!$A$282:$A$285</definedName>
    <definedName name="finalidad">#REF!</definedName>
    <definedName name="funcion1" localSheetId="1">'Instructivo de llenado-Formato'!#REF!</definedName>
    <definedName name="funcion1" localSheetId="3">'Programa Presupuestario 2020'!$A$289:$A$296</definedName>
    <definedName name="funcion1">#REF!</definedName>
    <definedName name="funcion2" localSheetId="1">'Instructivo de llenado-Formato'!#REF!</definedName>
    <definedName name="funcion2" localSheetId="3">'Programa Presupuestario 2020'!$A$297:$A$303</definedName>
    <definedName name="funcion2">#REF!</definedName>
    <definedName name="funcion3" localSheetId="1">'Instructivo de llenado-Formato'!#REF!</definedName>
    <definedName name="funcion3" localSheetId="3">'Programa Presupuestario 2020'!$A$304:$A$312</definedName>
    <definedName name="funcion3">#REF!</definedName>
    <definedName name="funcion4" localSheetId="1">'Instructivo de llenado-Formato'!#REF!</definedName>
    <definedName name="funcion4" localSheetId="3">'Programa Presupuestario 2020'!$A$313:$A$316</definedName>
    <definedName name="funcion4">#REF!</definedName>
    <definedName name="Rfinalidad" localSheetId="1">'Instructivo de llenado-Formato'!#REF!</definedName>
    <definedName name="Rfinalidad" localSheetId="3">'Programa Presupuestario 2020'!$A$282:$B$285</definedName>
    <definedName name="Rfinalidad">#REF!</definedName>
    <definedName name="Rfuncion1" localSheetId="1">'Instructivo de llenado-Formato'!#REF!</definedName>
    <definedName name="Rfuncion1" localSheetId="3">'Programa Presupuestario 2020'!$A$289:$B$296</definedName>
    <definedName name="Rfuncion1">#REF!</definedName>
    <definedName name="Rfuncion3" localSheetId="1">'Instructivo de llenado-Formato'!#REF!</definedName>
    <definedName name="Rfuncion3" localSheetId="3">'Programa Presupuestario 2020'!$A$304:$B$312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V250" i="57"/>
  <c r="V249" i="57"/>
  <c r="W249" i="57" l="1"/>
  <c r="W168" i="57"/>
  <c r="W176" i="57" s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39" i="57" l="1"/>
  <c r="W110" i="57"/>
  <c r="W79" i="57"/>
  <c r="W53" i="57"/>
  <c r="W56" i="57" l="1"/>
  <c r="V252" i="57"/>
  <c r="V251" i="57"/>
  <c r="V248" i="57"/>
  <c r="V247" i="57"/>
  <c r="V246" i="57"/>
  <c r="V245" i="57"/>
  <c r="V244" i="57"/>
  <c r="V243" i="57"/>
  <c r="V242" i="57"/>
  <c r="V241" i="57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31" i="57" l="1"/>
  <c r="W235" i="57"/>
  <c r="W241" i="57"/>
  <c r="W243" i="57"/>
  <c r="W227" i="57"/>
  <c r="W251" i="57"/>
  <c r="W247" i="57"/>
  <c r="W217" i="57"/>
  <c r="W225" i="57"/>
  <c r="W219" i="57"/>
  <c r="W229" i="57"/>
  <c r="W233" i="57"/>
  <c r="W237" i="57"/>
  <c r="W239" i="57"/>
  <c r="W245" i="57"/>
  <c r="W221" i="57"/>
  <c r="W223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<sst xmlns="http://schemas.openxmlformats.org/spreadsheetml/2006/main" count="2512" uniqueCount="1129">
  <si>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</si>
  <si>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</si>
  <si>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</si>
  <si>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</si>
  <si>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</si>
  <si>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</si>
  <si>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</si>
  <si>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</si>
  <si>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</si>
  <si>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</si>
  <si>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</si>
  <si>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</si>
  <si>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</si>
  <si>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</si>
  <si>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</si>
  <si>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</si>
  <si>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</si>
  <si>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</si>
  <si>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</si>
  <si>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</si>
  <si>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</si>
  <si>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</si>
  <si>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</si>
  <si>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</si>
  <si>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</si>
  <si>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</si>
  <si>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</si>
  <si>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</si>
  <si>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</si>
  <si>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</si>
  <si>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</si>
  <si>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</si>
  <si>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</si>
  <si>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</si>
  <si>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</si>
  <si>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</si>
  <si>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</si>
  <si>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</si>
  <si>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</si>
  <si>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</si>
  <si>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</si>
  <si>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</si>
  <si>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</si>
  <si>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</si>
  <si>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</si>
  <si>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</si>
  <si>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</si>
  <si>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</si>
  <si>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</si>
  <si>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</si>
  <si>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</si>
  <si>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</si>
  <si>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</si>
  <si>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</si>
  <si>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</si>
  <si>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</si>
  <si>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</si>
  <si>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</si>
  <si>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</si>
  <si>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</si>
  <si>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</si>
  <si>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</si>
  <si>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</si>
  <si>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</si>
  <si>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</si>
  <si>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</si>
  <si>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</si>
  <si>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</si>
  <si>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</si>
  <si>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</si>
  <si>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</si>
  <si>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</si>
  <si>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</si>
  <si>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</si>
  <si>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</si>
  <si>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</si>
  <si>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</si>
  <si>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</si>
  <si>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</si>
  <si>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</si>
  <si>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</si>
  <si>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</si>
  <si>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</si>
  <si>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</si>
  <si>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</si>
  <si>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</si>
  <si>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</si>
  <si>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</si>
  <si>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</si>
  <si>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</si>
  <si>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</si>
  <si>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</si>
  <si>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</si>
  <si>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</si>
  <si>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</si>
  <si>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</si>
  <si>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</si>
  <si>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</si>
  <si>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</si>
  <si>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</si>
  <si>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</si>
  <si>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</si>
  <si>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</si>
  <si>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</si>
  <si>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</si>
  <si>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</si>
  <si>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</si>
  <si>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</si>
  <si>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</si>
  <si>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</si>
  <si>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</si>
  <si>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</si>
  <si>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</si>
  <si>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</si>
  <si>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</si>
  <si>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</si>
  <si>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</si>
  <si>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</si>
  <si>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</si>
  <si>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</si>
  <si>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</si>
  <si>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</si>
  <si>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</si>
  <si>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</si>
  <si>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</si>
  <si>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</si>
  <si>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</si>
  <si>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</si>
  <si>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</si>
  <si>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</si>
  <si>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</si>
  <si>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</si>
  <si>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</si>
  <si>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</si>
  <si>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</si>
  <si>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</si>
  <si>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</si>
  <si>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</si>
  <si>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</si>
  <si>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</si>
  <si>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</si>
  <si>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</si>
  <si>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</si>
  <si>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</si>
  <si>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</si>
  <si>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</si>
  <si>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</si>
  <si>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</si>
  <si>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</si>
  <si>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</si>
  <si>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</si>
  <si>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</si>
  <si>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</si>
  <si>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</si>
  <si>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</si>
  <si>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</si>
  <si>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</si>
  <si>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</si>
  <si>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</si>
  <si>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</si>
  <si>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</si>
  <si>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</si>
  <si>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</si>
  <si>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</si>
  <si>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</si>
  <si>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</si>
  <si>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</si>
  <si>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</si>
  <si>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</si>
  <si>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</si>
  <si>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</si>
  <si>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</si>
  <si>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</si>
  <si>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</si>
  <si>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</si>
  <si>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</si>
  <si>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</si>
  <si>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</si>
  <si>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</si>
  <si>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</si>
  <si>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</si>
  <si>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</si>
  <si>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</si>
  <si>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</si>
  <si>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</si>
  <si>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</si>
  <si>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</si>
  <si>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</si>
  <si>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</si>
  <si>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</si>
  <si>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</si>
  <si>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</si>
  <si>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</si>
  <si>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</si>
  <si>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</si>
  <si>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</si>
  <si>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</si>
  <si>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</si>
  <si>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</si>
  <si>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</si>
  <si>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</si>
  <si>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</si>
  <si>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</si>
  <si>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</si>
  <si>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</si>
  <si>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</si>
  <si>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</si>
  <si>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</si>
  <si>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</si>
  <si>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</si>
  <si>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</si>
  <si>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</si>
  <si>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</si>
  <si>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</si>
  <si>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</si>
  <si>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</si>
  <si>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</si>
  <si>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</si>
  <si>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</si>
  <si>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</si>
  <si>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</si>
  <si>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</si>
  <si>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</si>
  <si>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</si>
  <si>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</si>
  <si>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</si>
  <si>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</si>
  <si>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</si>
  <si>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</si>
  <si>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</si>
  <si>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</si>
  <si>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</si>
  <si>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</si>
  <si>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</si>
  <si>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</si>
  <si>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</si>
  <si>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</si>
  <si>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</si>
  <si>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</si>
  <si>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</si>
  <si>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</si>
  <si>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</si>
  <si>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</si>
  <si>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</si>
  <si>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</si>
  <si>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</si>
  <si>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</si>
  <si>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</si>
  <si>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</si>
  <si>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</si>
  <si>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</si>
  <si>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</si>
  <si>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</si>
  <si>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</si>
  <si>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</si>
  <si>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</si>
  <si>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</si>
  <si>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</si>
  <si>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</si>
  <si>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</si>
  <si>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</si>
  <si>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</si>
  <si>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</si>
  <si>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</si>
  <si>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</si>
  <si>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</si>
  <si>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</si>
  <si>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</si>
  <si>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</si>
  <si>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</si>
  <si>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</si>
  <si>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</si>
  <si>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</si>
  <si>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</si>
  <si>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</si>
  <si>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</si>
  <si>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</si>
  <si>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</si>
  <si>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</si>
  <si>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</si>
  <si>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</si>
  <si>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</si>
  <si>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</si>
  <si>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</si>
  <si>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</si>
  <si>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</si>
  <si>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</si>
  <si>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</si>
  <si>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</si>
  <si>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</si>
  <si>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</si>
  <si>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</si>
  <si>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</si>
  <si>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</si>
  <si>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</si>
  <si>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</si>
  <si>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</si>
  <si>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</si>
  <si>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</si>
  <si>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</si>
  <si>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</si>
  <si>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</si>
  <si>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</si>
  <si>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</si>
  <si>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</si>
  <si>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</si>
  <si>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</si>
  <si>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</si>
  <si>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</si>
  <si>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</si>
  <si>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</si>
  <si>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</si>
  <si>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</si>
  <si>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</si>
  <si>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</si>
  <si>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</si>
  <si>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</si>
  <si>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</si>
  <si>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</si>
  <si>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</si>
  <si>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</si>
  <si>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</si>
  <si>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</si>
  <si>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</si>
  <si>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</si>
  <si>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</si>
  <si>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</si>
  <si>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</si>
  <si>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</si>
  <si>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</si>
  <si>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</si>
  <si>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</si>
  <si>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</si>
  <si>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</si>
  <si>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</si>
  <si>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</si>
  <si>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</si>
  <si>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</si>
  <si>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</si>
  <si>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</si>
  <si>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</si>
  <si>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</si>
  <si>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</si>
  <si>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</si>
  <si>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</si>
  <si>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</si>
  <si>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</si>
  <si>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</si>
  <si>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</si>
  <si>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</si>
  <si>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</si>
  <si>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</si>
  <si>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</si>
  <si>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</si>
  <si>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</si>
  <si>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</si>
  <si>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</si>
  <si>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</si>
  <si>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</si>
  <si>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</si>
  <si>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</si>
  <si>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</si>
  <si>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</si>
  <si>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</si>
  <si>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</si>
  <si>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</si>
  <si>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</si>
  <si>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</si>
  <si>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</si>
  <si>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</si>
  <si>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</si>
  <si>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</si>
  <si>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</si>
  <si>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</si>
  <si>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</si>
  <si>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</si>
  <si>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</si>
  <si>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</si>
  <si>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</si>
  <si>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</si>
  <si>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</si>
  <si>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</si>
  <si>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</si>
  <si>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</si>
  <si>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</si>
  <si>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</si>
  <si>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</si>
  <si>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</si>
  <si>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</si>
  <si>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</si>
  <si>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</si>
  <si>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</si>
  <si>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</si>
  <si>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</si>
  <si>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</si>
  <si>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</si>
  <si>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</si>
  <si>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</si>
  <si>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</si>
  <si>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</si>
  <si>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</si>
  <si>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</si>
  <si>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</si>
  <si>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</si>
  <si>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</si>
  <si>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</si>
  <si>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</si>
  <si>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</si>
  <si>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</si>
  <si>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</si>
  <si>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</si>
  <si>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</si>
  <si>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</si>
  <si>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</si>
  <si>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</si>
  <si>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</si>
  <si>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</si>
  <si>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</si>
  <si>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</si>
  <si>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</si>
  <si>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</si>
  <si>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</si>
  <si>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</si>
  <si>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</si>
  <si>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</si>
  <si>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</si>
  <si>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</si>
  <si>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</si>
  <si>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</si>
  <si>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</si>
  <si>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</si>
  <si>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</si>
  <si>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</si>
  <si>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</si>
  <si>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</si>
  <si>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</si>
  <si>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</si>
  <si>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</si>
  <si>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</si>
  <si>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</si>
  <si>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</si>
  <si>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</si>
  <si>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</si>
  <si>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</si>
  <si>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</si>
  <si>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</si>
  <si>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</si>
  <si>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</si>
  <si>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</si>
  <si>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</si>
  <si>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</si>
  <si>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</si>
  <si>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</si>
  <si>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</si>
  <si>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</si>
  <si>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</si>
  <si>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</si>
  <si>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</si>
  <si>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</si>
  <si>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</si>
  <si>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</si>
  <si>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</si>
  <si>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</si>
  <si>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</si>
  <si>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</si>
  <si>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</si>
  <si>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</si>
  <si>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</si>
  <si>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</si>
  <si>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</si>
  <si>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</si>
  <si>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</si>
  <si>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</si>
  <si>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</si>
  <si>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</si>
  <si>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</si>
  <si>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</si>
  <si>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</si>
  <si>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</si>
  <si>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</si>
  <si>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</si>
  <si>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</si>
  <si>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</si>
  <si>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</si>
  <si>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</si>
  <si>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</si>
  <si>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</si>
  <si>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</si>
  <si>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</si>
  <si>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</si>
  <si>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</si>
  <si>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</si>
  <si>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</si>
  <si>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</si>
  <si>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</si>
  <si>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</si>
  <si>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</si>
  <si>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</si>
  <si>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</si>
  <si>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</si>
  <si>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</si>
  <si>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</si>
  <si>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</si>
  <si>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</si>
  <si>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</si>
  <si>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</si>
  <si>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</si>
  <si>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</si>
  <si>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</si>
  <si>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</si>
  <si>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</si>
  <si>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</si>
  <si>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</si>
  <si>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</si>
  <si>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</si>
  <si>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</si>
  <si>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</si>
  <si>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</si>
  <si>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</si>
  <si>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</si>
  <si>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</si>
  <si>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</si>
  <si>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</si>
  <si>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</si>
  <si>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</si>
  <si>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</si>
  <si>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</si>
  <si>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</si>
  <si>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</si>
  <si>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</si>
  <si>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</si>
  <si>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</si>
  <si>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</si>
  <si>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</si>
  <si>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</si>
  <si>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</si>
  <si>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</si>
  <si>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</si>
  <si>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</si>
  <si>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</si>
  <si>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</si>
  <si>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</si>
  <si>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</si>
  <si>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</si>
  <si>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</si>
  <si>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</si>
  <si>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</si>
  <si>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</si>
  <si>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</si>
  <si>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</si>
  <si>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</si>
  <si>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</si>
  <si>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</si>
  <si>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</si>
  <si>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</si>
  <si>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</si>
  <si>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</si>
  <si>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</si>
  <si>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</si>
  <si>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</si>
  <si>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</si>
  <si>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</si>
  <si>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</si>
  <si>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</si>
  <si>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</si>
  <si>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</si>
  <si>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</si>
  <si>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</si>
  <si>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</si>
  <si>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</si>
  <si>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</si>
  <si>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</si>
  <si>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</si>
  <si>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</si>
  <si>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</si>
  <si>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</si>
  <si>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</si>
  <si>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</si>
  <si>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</si>
  <si>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</si>
  <si>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</si>
  <si>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</si>
  <si>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</si>
  <si>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</si>
  <si>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</si>
  <si>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</si>
  <si>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</si>
  <si>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</si>
  <si>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</si>
  <si>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</si>
  <si>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</si>
  <si>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</si>
  <si>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</si>
  <si>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</si>
  <si>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</si>
  <si>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</si>
  <si>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</si>
  <si>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</si>
  <si>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</si>
  <si>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</si>
  <si>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</si>
  <si>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</si>
  <si>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</si>
  <si>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</si>
  <si>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</si>
  <si>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</si>
  <si>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</si>
  <si>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</si>
  <si>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</si>
  <si>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</si>
  <si>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</si>
  <si>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</si>
  <si>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</si>
  <si>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</si>
  <si>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</si>
  <si>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</si>
  <si>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</si>
  <si>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</si>
  <si>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</si>
  <si>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</si>
  <si>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</si>
  <si>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</si>
  <si>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</si>
  <si>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</si>
  <si>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</si>
  <si>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</si>
  <si>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</si>
  <si>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</si>
  <si>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</si>
  <si>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</si>
  <si>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</si>
  <si>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</si>
  <si>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</si>
  <si>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</si>
  <si>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</si>
  <si>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</si>
  <si>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</si>
  <si>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</si>
  <si>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</si>
  <si>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</si>
  <si>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</si>
  <si>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</si>
  <si>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</si>
  <si>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</si>
  <si>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</si>
  <si>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</si>
  <si>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</si>
  <si>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</si>
  <si>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</si>
  <si>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</si>
  <si>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</si>
  <si>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</si>
  <si>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</si>
  <si>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</si>
  <si>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</si>
  <si>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</si>
  <si>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</si>
  <si>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</si>
  <si>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</si>
  <si>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</si>
  <si>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</si>
  <si>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</si>
  <si>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</si>
  <si>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</si>
  <si>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</si>
  <si>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</si>
  <si>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</si>
  <si>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</si>
  <si>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</si>
  <si>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</si>
  <si>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</si>
  <si>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</si>
  <si>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</si>
  <si>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</si>
  <si>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</si>
  <si>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</si>
  <si>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</si>
  <si>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</si>
  <si>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</si>
  <si>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</si>
  <si>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</si>
  <si>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</si>
  <si>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</si>
  <si>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</si>
  <si>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</si>
  <si>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</si>
  <si>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</si>
  <si>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</si>
  <si>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</si>
  <si>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</si>
  <si>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</si>
  <si>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</si>
  <si>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</si>
  <si>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</si>
  <si>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</si>
  <si>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</si>
  <si>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</si>
  <si>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</si>
  <si>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</si>
  <si>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</si>
  <si>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</si>
  <si>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</si>
  <si>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</si>
  <si>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</si>
  <si>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</si>
  <si>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</si>
  <si>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</si>
  <si>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</si>
  <si>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</si>
  <si>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</si>
  <si>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</si>
  <si>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</si>
  <si>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</si>
  <si>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</si>
  <si>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</si>
  <si>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</si>
  <si>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</si>
  <si>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</si>
  <si>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</si>
  <si>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</si>
  <si>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</si>
  <si>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</si>
  <si>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</si>
  <si>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</si>
  <si>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</si>
  <si>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</si>
  <si>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</si>
  <si>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</si>
  <si>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</si>
  <si>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</si>
  <si>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</si>
  <si>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</si>
  <si>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</si>
  <si>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</si>
  <si>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</si>
  <si>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</si>
  <si>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</si>
  <si>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</si>
  <si>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</si>
  <si>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</si>
  <si>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</si>
  <si>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</si>
  <si>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</si>
  <si>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</si>
  <si>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</si>
  <si>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</si>
  <si>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</si>
  <si>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</si>
  <si>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</si>
  <si>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</si>
  <si>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</si>
  <si>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</si>
  <si>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</si>
  <si>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</si>
  <si>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</si>
  <si>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</si>
  <si>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</si>
  <si>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</si>
  <si>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</si>
  <si>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</si>
  <si>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</si>
  <si>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</si>
  <si>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</si>
  <si>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</si>
  <si>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</si>
  <si>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</si>
  <si>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</si>
  <si>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</si>
  <si>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</si>
  <si>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</si>
  <si>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</si>
  <si>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</si>
  <si>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</si>
  <si>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</si>
  <si>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</si>
  <si>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</si>
  <si>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</si>
  <si>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</si>
  <si>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</si>
  <si>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</si>
  <si>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</si>
  <si>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</si>
  <si>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</si>
  <si>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</si>
  <si>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</si>
  <si>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</si>
  <si>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</si>
  <si>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</si>
  <si>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</si>
  <si>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</si>
  <si>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</si>
  <si>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</si>
  <si>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</si>
  <si>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</si>
  <si>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</si>
  <si>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</si>
  <si>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</si>
  <si>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</si>
  <si>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</si>
  <si>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</si>
  <si>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</si>
  <si>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</si>
  <si>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</si>
  <si>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</si>
  <si>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</si>
  <si>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</si>
  <si>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</si>
  <si>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</si>
  <si>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</si>
  <si>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</si>
  <si>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</si>
  <si>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</si>
  <si>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</si>
  <si>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</si>
  <si>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</si>
  <si>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</si>
  <si>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</si>
  <si>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</si>
  <si>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</si>
  <si>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</si>
  <si>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</si>
  <si>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</si>
  <si>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</si>
  <si>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</si>
  <si>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</si>
  <si>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</si>
  <si>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</si>
  <si>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</si>
  <si>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</si>
  <si>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</si>
  <si>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</si>
  <si>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</si>
  <si>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</si>
  <si>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</si>
  <si>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</si>
  <si>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</si>
  <si>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</si>
  <si>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</si>
  <si>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</si>
  <si>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</si>
  <si>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</si>
  <si>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</si>
  <si>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</si>
  <si>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</si>
  <si>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</si>
  <si>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</si>
  <si>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</si>
  <si>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</si>
  <si>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</si>
  <si>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</si>
  <si>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</si>
  <si>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</si>
  <si>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</si>
  <si>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</si>
  <si>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</si>
  <si>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</si>
  <si>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</si>
  <si>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</si>
  <si>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</si>
  <si>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</si>
  <si>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</si>
  <si>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</si>
  <si>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</si>
  <si>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</si>
  <si>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</si>
  <si>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</si>
  <si>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</si>
  <si>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</si>
  <si>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</si>
  <si>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</si>
  <si>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</si>
  <si>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</si>
  <si>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</si>
  <si>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</si>
  <si>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</si>
  <si>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</si>
  <si>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</si>
  <si>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</si>
  <si>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</si>
  <si>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</si>
  <si>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</si>
  <si>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</si>
  <si>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</si>
  <si>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</si>
  <si>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</si>
  <si>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</si>
  <si>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</si>
  <si>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</si>
  <si>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</si>
  <si>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</si>
  <si>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</si>
  <si>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</si>
  <si>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</si>
  <si>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</si>
  <si>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</si>
  <si>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</si>
  <si>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</si>
  <si>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</si>
  <si>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</si>
  <si>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</si>
  <si>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</si>
  <si>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</si>
  <si>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</si>
  <si>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</si>
  <si>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</si>
  <si>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</si>
  <si>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</si>
  <si>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</si>
  <si>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</si>
  <si>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</si>
  <si>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</si>
  <si>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</si>
  <si>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</si>
  <si>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</si>
  <si>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</si>
  <si>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</si>
  <si>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</si>
  <si>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</si>
  <si>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</si>
  <si>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</si>
  <si>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</si>
  <si>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</si>
  <si>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</si>
  <si>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</si>
  <si>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</si>
  <si>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</si>
  <si>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</si>
  <si>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</si>
  <si>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</si>
  <si>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</si>
  <si>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</si>
  <si>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</si>
  <si>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</si>
  <si>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</si>
  <si>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</si>
  <si>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</si>
  <si>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</si>
  <si>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</si>
  <si>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</si>
  <si>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</si>
  <si>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</si>
  <si>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</si>
  <si>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</si>
  <si>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</si>
  <si>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</si>
  <si>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</si>
  <si>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</si>
  <si>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</si>
  <si>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</si>
  <si>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</si>
  <si>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</si>
  <si>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</si>
  <si>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</si>
  <si>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</si>
  <si>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</si>
  <si>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</si>
  <si>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</si>
  <si>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</si>
  <si>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</si>
  <si>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</si>
  <si>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</si>
  <si>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</si>
  <si>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</si>
  <si>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</si>
  <si>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</si>
  <si>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</si>
  <si>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</si>
  <si>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</si>
  <si>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</si>
  <si>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</si>
  <si>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</si>
  <si>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</si>
  <si>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</si>
  <si>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</si>
  <si>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</si>
  <si>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</si>
  <si>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</si>
  <si>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</si>
  <si>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</si>
  <si>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</si>
  <si>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</si>
  <si>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</si>
  <si>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</si>
  <si>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</si>
  <si>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</si>
  <si>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</si>
  <si>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</si>
  <si>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</si>
  <si>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</si>
  <si>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</si>
  <si>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</si>
  <si>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</si>
  <si>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</si>
  <si>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</si>
  <si>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</si>
  <si>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</si>
  <si>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</si>
  <si>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</si>
  <si>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</si>
  <si>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</si>
  <si>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</si>
  <si>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</si>
  <si>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</si>
  <si>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</si>
  <si>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</si>
  <si>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</si>
  <si>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</si>
  <si>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</si>
  <si>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</si>
  <si>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</si>
  <si>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</si>
  <si>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</si>
  <si>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</si>
  <si>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</si>
  <si>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</si>
  <si>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</si>
  <si>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</si>
  <si>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</si>
  <si>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</si>
  <si>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</si>
  <si>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</si>
  <si>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</si>
  <si>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</si>
  <si>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</si>
  <si>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</si>
  <si>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</si>
  <si>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</si>
  <si>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</si>
  <si>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</si>
  <si>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</si>
  <si>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</si>
  <si>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</si>
  <si>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</si>
  <si>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</si>
  <si>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</si>
  <si>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</si>
  <si>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</si>
  <si>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</si>
  <si>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</si>
  <si>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</si>
  <si>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</si>
  <si>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</si>
  <si>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</si>
  <si>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</si>
  <si>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</si>
  <si>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Contribuir a la atención de la mujer en situación de violencia a través del Programa Municipal para Prevenir y Atender la Violencia Contra las Mujeres de Cuautlancingo</t>
  </si>
  <si>
    <t xml:space="preserve">                                                              Variación porcentual de atenciones de la mujer en situación de violencia</t>
  </si>
  <si>
    <t>Estratégico</t>
  </si>
  <si>
    <t>Anual</t>
  </si>
  <si>
    <t>Variación Porcentual</t>
  </si>
  <si>
    <t>((Atenciones 2020/Atenciones 2019)-1)*100</t>
  </si>
  <si>
    <t>Descendente</t>
  </si>
  <si>
    <t xml:space="preserve">                                                                  Las mujeres violentadas de Cuautlancingo son atendidas eficazmente</t>
  </si>
  <si>
    <t>((Delitos de violencia familiar 2020/Delitos de violencia familiar 2019)-1)*100</t>
  </si>
  <si>
    <t xml:space="preserve">                                                                                        Violencia psicológica contra la mujer atendida</t>
  </si>
  <si>
    <t>Gestión</t>
  </si>
  <si>
    <t>Semestral</t>
  </si>
  <si>
    <t>((Atenciones de violencia psicológica contra la mujer 2020/Atenciones de violencia psicológica contra la mujer 2019)-1)*100</t>
  </si>
  <si>
    <t>((Atenciones de violencia económica contra la mujer 2020/Atenciones de violencia económica contra la mujer 2019)-1)*100</t>
  </si>
  <si>
    <t>((Atenciones de violencia física contra la mujer 2020/Atenciones de violencia física contra la mujer 2019)-1)*100</t>
  </si>
  <si>
    <t>Brindar 180 asesorías jurídicas en materia de Derechos Humanos</t>
  </si>
  <si>
    <t>Canalizar a 48 mujeres a instancias psicológicas, médicas, entre otras</t>
  </si>
  <si>
    <t>Realizar 2 cursos de empoderamiento para las usuarias</t>
  </si>
  <si>
    <t>Atenciones</t>
  </si>
  <si>
    <t>Ascendente</t>
  </si>
  <si>
    <t>Delitos</t>
  </si>
  <si>
    <t>Concientizar sobre la importancia de reconocer los derechos humanos de las mujeres e incluir políticas públicas</t>
  </si>
  <si>
    <t xml:space="preserve">Desarrollo Integral de la Familia </t>
  </si>
  <si>
    <t>Enfoque Transversal. Igualdad Sustantiva</t>
  </si>
  <si>
    <t>Atenciones 2020</t>
  </si>
  <si>
    <t>Atenciones 2019</t>
  </si>
  <si>
    <t>Eficacia</t>
  </si>
  <si>
    <t>Delitos de violencia familiar 2020</t>
  </si>
  <si>
    <t>Delitos de violencia familiar 2019</t>
  </si>
  <si>
    <t>Atenciones Psicológicas 2020</t>
  </si>
  <si>
    <t>Atenciones Psicológicas 2019</t>
  </si>
  <si>
    <t>Atenciones de violencia económica contra la mujer 2020</t>
  </si>
  <si>
    <t>Atenciones de violencia económica contra la mujer 2019</t>
  </si>
  <si>
    <t>Atenciones de violencia física contra la mujer 2020</t>
  </si>
  <si>
    <t>Atenciones de violencia física contra la mujer 2019</t>
  </si>
  <si>
    <t>Cursos</t>
  </si>
  <si>
    <t>Asesorías jurídicas</t>
  </si>
  <si>
    <t>Canalizaciones</t>
  </si>
  <si>
    <t>Talleres</t>
  </si>
  <si>
    <t>Capacitaciones</t>
  </si>
  <si>
    <t>Eventos</t>
  </si>
  <si>
    <t>Dar 1 programa de asesoría jurídicas en 4 etapas en materia de pensión alimenticia</t>
  </si>
  <si>
    <t>Etapas de programa</t>
  </si>
  <si>
    <t>Cursos o talleres</t>
  </si>
  <si>
    <t>Programa</t>
  </si>
  <si>
    <t>Empresas</t>
  </si>
  <si>
    <t>Acompañamientos</t>
  </si>
  <si>
    <t>Pláticas</t>
  </si>
  <si>
    <t>Espacio público</t>
  </si>
  <si>
    <t>Instituto Municipal de la Mujer</t>
  </si>
  <si>
    <t>Equidad de Género</t>
  </si>
  <si>
    <t xml:space="preserve">Participar en el rescate de 1 espacio público (Focos Rojos de Violencia) </t>
  </si>
  <si>
    <t>Realizar 2 talleres de defensa personal</t>
  </si>
  <si>
    <t>Realizar 2 talleres de Inteligencia emocional a usuarias y público en general</t>
  </si>
  <si>
    <t>Realizar 72 acompañamiento a las usuarias a la FGE o al Centro de Justicia para las Mujeres</t>
  </si>
  <si>
    <t>Gestionar 1 programa de apoyo a la mujer</t>
  </si>
  <si>
    <t>Realizar 3 eventos con motivo del 8 de marzo, 19 de octubre y 25 de noviembre</t>
  </si>
  <si>
    <t>Violencia física contra la mujer atendida</t>
  </si>
  <si>
    <t>Variación porcentual de atenciones de violencia fìsica contra la mujer</t>
  </si>
  <si>
    <t>Violencia económica contra la mujer atendida</t>
  </si>
  <si>
    <t>Variación porcentual de atenciones de violencia económica contra la mujer</t>
  </si>
  <si>
    <t xml:space="preserve">                                                                       Variación porcentual de atenciones de violencia psicológica contra la mujer</t>
  </si>
  <si>
    <t xml:space="preserve">Variación porcentual de delitos de violencia familiar 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</si>
  <si>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</si>
  <si>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</si>
  <si>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</si>
  <si>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</si>
  <si>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</si>
  <si>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</si>
  <si>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</si>
  <si>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</si>
  <si>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</si>
  <si>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</si>
  <si>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</si>
  <si>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</si>
  <si>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</si>
  <si>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</si>
  <si>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Realizar 9 talleres de autoestima, depresión y violencia de género</t>
  </si>
  <si>
    <t>Gestionar en 2 empresas locales oportunidades laborales para las usuarias</t>
  </si>
  <si>
    <t>Realizar 9 pláticas sobre salud sexual y reproductiva y de violencia de género</t>
  </si>
  <si>
    <t>Dar 1 curso o taller de empoderamiento en educación financiera</t>
  </si>
  <si>
    <t xml:space="preserve">Realizar 1 taller para las usuarias y público en general: corte y confección, elaboración de productos químicos o floristeria </t>
  </si>
  <si>
    <t>Realizar 1 programa de elaboración de video en 3 etapas</t>
  </si>
  <si>
    <t>Dar 2 capacitaciones para el personal: Sensibilización para la atención de usuarias en situación vulnerable, Empoderamiento Personal, Taller para la integración y eficacia laboral o Derechos Humanos con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</si>
</sst>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76</xdr:row>
      <xdr:rowOff>57150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384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2FF8E1A-D6D0-4358-BAF6-B3739FDBBAAD}"/>
            </a:ext>
          </a:extLst>
        </xdr:cNvPr>
        <xdr:cNvSpPr txBox="1">
          <a:spLocks noChangeArrowheads="1"/>
        </xdr:cNvSpPr>
      </xdr:nvSpPr>
      <xdr:spPr bwMode="auto">
        <a:xfrm>
          <a:off x="2609850" y="2969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2E320B68-12EC-49CB-BCF6-C0D807BB7A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0D3BC2B-461A-4C6D-B943-FD93E53F2F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D13DFA7-8B2E-4F3E-8134-AC3D266CE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688A490E-D7A6-4A1A-8F60-18C6284BFD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7377F4C-1A8D-4B01-B870-C0A290120A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81C30DF5-3FBA-4108-9925-7F5135F9EB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8368F89D-1CC2-40DF-B854-919AB4F9E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93A3CCA-2DC5-48C4-9442-DD71B2C98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B261DB9C-EC15-40AD-BA47-739E0DE6A4B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3E94323-BAD1-4CC4-9A8C-D40F73C2C3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19FD7B6E-6916-48EC-9A7F-7CD10A7886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20E7184-E430-4215-9D05-4DE181BE09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50596B59-5292-4A55-880A-D1706427E3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04BA01F5-71CF-4AB9-B03A-499051494B4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D994483-52E3-48AE-A277-EFA7111D1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147B02B-1591-45EC-8EAF-1EFA341AFA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C069281-7E49-4518-9943-29DAD22944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3F6242F6-FB84-4EF6-96AE-38DCBCDC06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FE78865-3AC2-40DE-8D3E-FE8EE6C582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41BADC21-0EAF-4D69-8C9E-7F355262C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D393573C-5228-4E5A-B389-5A5E85A306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0EA4E8BD-9056-41D8-BF6A-57E197C50D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C7FC29BB-D6CA-4C3D-9F3F-E9BD07D279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BE15661F-1951-4B6F-B61A-744EFBC608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16AB0A8-7806-4232-B838-5E50BCADAC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745F65C-2E4F-4D57-89AE-2987CFCB4CC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1BA04CE1-D4C5-4377-9971-F3E06CBAF0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38E546FD-18B2-43E5-8E89-D882948197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48608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76297E-616E-45CC-9BD8-D5F2CFF279ED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A7B0CA93-E0E7-4C09-9737-B57501E8AC5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A8ABFD6C-A2FC-4FFA-8AEE-213B674AA9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57DD59FD-89B1-458B-AC93-941D4561D5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1261F3B9-2703-45CC-89D6-B1CC99D5E8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C5E9DBF-29FE-4078-B7DB-A973B8DCB6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CCDDFE39-8300-45C0-BC72-341A3EB324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3F1AAA80-FE6B-452F-91D5-D20C5FBF0C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A3E6951-F67A-48EC-8CED-9C74C83B48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B55FAEB8-3098-4A49-ABDC-105EEC660E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A7E2E68-6538-4C70-B95A-C2F5780A75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65807BB2-758C-4A07-B6BE-ECDEECBBC9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58C3FAC9-16E4-4B65-8FF1-2448EBD9A79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5FC04272-6F9E-4BB3-8C93-B033A92708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C335A258-1291-432A-A68C-9819C79017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649724C-E0BB-481E-9252-0B7EEACE59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A1217D09-7334-4546-B576-B8D880368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D1FAD1AF-119B-460B-B82E-A397FD1575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598CB60-A91F-4F3C-B874-928AE2C979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9C727F2-87AE-4591-A708-F73ADB83E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30B8286-6656-4D7C-B606-452DE36E6A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3B994B8-0D25-4A45-9A12-B6675AB233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18409EAC-E371-49ED-9E50-2BC7926D6F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4014C7A2-19C6-4409-94CA-1B0CCC76F8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3506E230-34A4-48CE-9AF9-7C8040671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2AF881DD-A13C-43F8-89E8-46F955A849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4DBD9344-E99B-451F-925C-0E75E4C535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EA60541-EC94-4B17-8086-B21F2EBAA7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C5211D7-1E81-4E4E-BEEB-D206F51B2B8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5E32B94B-AC93-4AD2-B714-ABD080FB2A6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B05E643C-ABA8-4BFB-9AF2-C8C9CDAB03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4CB0552D-B2FB-43DF-9A6F-819BA24CE0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48D387A-CCA5-46C1-BD4A-41A33E3AB6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8D4C97C4-258B-4513-9F27-1153A1AF1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8E9577C9-0CEB-497C-A000-813D138160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FD078D4E-7F58-405B-A002-9AEB965FB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589CEA11-AADE-4AB1-9F49-80F7771B18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AC6706E-1FDF-4BEE-9873-1D951EB36D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1CE986E-670D-4C74-9A9A-4C97BF7330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84F9B25-BB28-4150-A1DC-F88E13074E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95A4C06-616F-48AC-92D8-0349AFD8F8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E19AE54E-6360-437B-BC74-E2AD7459EB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3B3C6B1F-AA5E-4452-99DD-69FFCB0EA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643D47E8-7261-4811-98FD-CA432FCCA1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D113E17-9D25-43DC-B1AE-3F3C43B8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F0BC57E9-4892-4441-86D3-1F7863885A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060360D3-D281-4038-AF46-989747CB7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79291073-339E-4FD2-A93A-D4974F140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2DA5642B-8239-4964-A780-293BABA9E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6A6D472A-C227-4A00-92B0-8D6A66D118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1E558E61-B4A6-47EC-A3AD-68F4BE82B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5D6ECDE7-8145-4D44-A210-D87FD87752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429E2FC5-44F0-4022-B86C-4E91970ABB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2D30A95E-B39D-485C-BE05-428B13CD98C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C8671364-74C7-48E4-A12C-568EA12673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DC18065E-E933-4A11-B230-95FCC19BD7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EFE6B2E7-52C3-48A1-AF3D-2246D187FA9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06862116-A733-474F-8CC8-9C6EF461A3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B6D75CC-6559-468C-AE5E-38D6E2058C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10D6A62B-F345-47A8-BD6D-3CE66B94B5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E0E6BD5-9710-42CE-888D-0544DCCA43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78F489C2-70FF-4C6A-BF0A-308F19B0EB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C634F490-CEF6-4F07-BC9A-053B91F9B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51D4DB2F-77C3-4132-90CA-7EA707A4EC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E472DE8B-E03B-4759-A5C9-2813947FC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4F77157-5CDE-4324-A21D-F99F1B5147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B2B753AC-F061-47CD-900C-C3D88D4AD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3EB56C7-05CD-4C24-8479-9172C5EC1F3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2438139C-0363-492C-83EB-F25AEF6317B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35F7F1A7-1E4D-49F8-953D-E186A23FB0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A7AE4661-D376-4273-8A54-7F3D2F56C6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1EEFFE4-AA8E-4FD5-AA9D-57F3965E664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54701A1-78D4-41E1-8277-30B8F239E34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E03155A-9409-42ED-84A8-9002C2BD7ACB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F49C4FD8-6B0D-43DF-81FF-BEA28EF741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3C8F0E11-9D70-4CF9-9193-22CD30DCF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83FB385-9438-4D9D-9A49-A8D1911C79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9394667-031C-48DB-91CE-A488AEF008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5CEDD4CA-6CBA-4034-A8BA-C5407B3DF1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93D1967E-D592-4255-9150-590E9E54E7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2F7DC2DD-E5F4-49C9-ABAB-52DEE179E8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BF0B842-E326-47C4-8592-8E8C5F148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403C916-7CE7-4B7F-A704-3D4C0B5A0A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F6A4730B-9FC7-4438-935B-549EA05B32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5E231842-0843-4797-B5A4-6DE067FC22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67AE80DB-21B8-408E-A227-E3C08E470A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7D1A6791-7574-4777-A145-F04CEDE0B5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D5642CB9-2866-499A-B3F1-008B846A30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11395D0-6D99-46BF-8748-37F96592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A3661390-E95B-4E49-968E-AA0680C8ADA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D53CECB-CCAE-4E45-8072-2DA44A04EE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38F13817-66B4-440B-A4C2-77249DB519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69D1BC0-A4BF-4F2A-BAAF-E10B8765AA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91BD563-5100-4EF7-9E54-D5BB5AC8B7B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610B296C-70CA-4260-9244-762241F31D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FED16D36-D849-482A-9CA6-A28C7B133B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7A48514-38B4-46BE-82CF-BE23E41590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E129A2AB-D46A-4CAB-9C2A-D6FD12AD23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E9B40CC2-0DBC-435F-B843-F6E070DC6C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79CFE82-75D0-4E79-A377-C995AE1E58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31CAF293-FA4C-4E5D-B635-D86059F006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AEE9794D-6542-4A87-B16F-BAB167E2A8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D8F3AEC-4F00-40B6-8C03-DD6DF3BB00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4E9CE0D9-DFC5-48E2-923F-FBB5EA3BAD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3E1B5109-B836-43F9-8B6E-0A41DA0FF6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EB8F02F-FEF4-4860-882C-BC86D59DFE3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8BCC168-D810-4778-8D0B-3C20E5249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DA55DDC-E429-4011-B899-5EE47BE0FD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C946A8C4-6E2C-4CC1-92E6-2F707BA7A8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EB2EC87C-294F-43BF-B7F9-9C90CB4AA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47D9285D-5462-4F76-8114-5F20872013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3D6471D3-62E8-4999-9F2D-3064E8C74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D6194AC8-ECD5-473C-96CA-5B21DDBED4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42CFE2D2-4FC9-4435-B092-0AFEAF7DF7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3FBEBBE0-661E-4218-A551-3DB10E26C2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04836F4-2C50-4C29-95A0-DFBD8FEBAF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662CE7E6-A430-44D4-BBD3-9064E4226E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59EDA7F-BDA7-4ED0-A3D9-44BB274083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547D1A15-A72C-447B-A4AE-2DB0CA83F7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2F7424C9-7102-4511-9DA3-0DF34A5E41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2B100916-0083-42A7-9CD8-E71A57DF2C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54D64424-DC54-4BD3-9AF6-6FE1BAF60D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03B79CB6-3867-4BBC-9877-6C112E8AEF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B6C7B834-4B29-470A-8533-0A922C4E01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3CDE79-DAE5-4B5F-BAE8-D84D537A0F0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6EE419E-BFA0-4FE9-9935-C6AEF8789A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59A672DE-CA7D-4903-AAE2-D1BED2AFB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4723E524-E9A7-475F-86D7-CECDBD2DFC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2E278567-3222-48B7-8F91-BA86E192E1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7C7E6632-7EB2-45A9-A047-26A32B2687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B7B696E-B8A0-4D4E-A55F-D4BD005AB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8163161-EDF2-48BE-984E-BDB3012154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98C7E7D-380C-4B55-80E6-DF94537AC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C6EC3667-48AB-4BC2-9A8B-0F0050CC2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7A4A2EEE-3260-40E8-BF35-4D91F9FC80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CDF4E97A-298C-4F50-81AB-744E807FDF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CFA3231-3ABB-43EF-BE1E-5603ECC25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5E7043C1-A33A-4097-8299-AB0FE19E34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7F0E10B-65D1-4970-B0B5-A8EB1B711D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9B9F1B46-7AC6-4BC0-93F2-1BDC575981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5989835-51C4-42B8-810B-08F09A16ED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3AE86261-1D73-46E8-A343-86955A065C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3E97D64-A942-4D3F-858A-BCA6B20FD9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E7659D28-5CE1-46A2-BD47-7E178FCF8D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F6F66982-C68D-454C-898B-A7976C7108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2A025EF-1911-446B-BC19-1B5A27B38A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59C5253F-86AB-4F77-BA15-C1A21B4980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FFAAB44-C299-476C-B299-83CC7234A7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F6B870EE-E203-4030-A017-63CBAE9509F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02602B3-038E-4793-87CC-0F6D5F5C396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8D842349-1430-4F09-A116-DD2235FCD2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32A40F5F-C8E4-4B7D-8968-D8B46FFC5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1F356D33-4186-45C2-9AEB-7210A6D31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7ABBE689-C450-46A0-811B-573A748EE5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7E7CD5D2-2E8A-4BFA-8513-1CE8CCE52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0D1B120F-FBDC-4826-8064-455098D54C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5EBBE167-2EAA-4D02-96FA-874FC2A070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9E3573FB-1E6E-4167-B0FA-2D61FD9695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EA5BDBB2-1C8E-476D-82FC-2B6C9EBBE1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3D0580E4-E05B-477B-B7F4-6793C617E5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AA521812-076F-407F-B9A8-EBE366B117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75665A5E-B58F-4023-8439-0FB934721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E8B91D93-941B-4A6D-9326-F56126DD1B6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46DB4496-59F1-410E-A5EB-A303ED9BC02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56EAC67-12CD-44EE-8207-8171E80985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A6F0021B-BA47-44B4-B7F6-78EC722243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9165EA6-7D71-48C8-BBA9-B8008B893F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C43E6E63-7B08-4A39-B3A9-C21EB7D840A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0C7F1F9-E559-4DC5-B47A-547BAA9D686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26553C1-B03B-432D-84E1-C913B0065F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6BAADEC7-ECFA-488C-AD0B-38A330389C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CD9498EF-5EE6-46F2-83D2-A663F96AA8C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383291E9-8D1B-478C-8AFB-6626E1E55A8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D67C2F1-C50A-463B-AF50-ED98F3B6B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3569070-E59A-4385-93F9-BC9A285A47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DA152C0-738C-42E5-8885-8251B104FF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D36919FC-AB23-4A9E-99A9-5D85B8A8EC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71F73B17-55F2-4044-8832-1CB46F2EC0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74F6341-A487-4AE1-827F-318CCC16EA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E9B9911-C1D1-43B8-B27F-6A1CEA3965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1652BF0C-1087-415C-B0B6-604085BE6C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DE23C4A1-40D3-40FA-AE37-A9B991D4C3D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80E5DAB1-1281-44B6-AA20-BD00942A8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BD291C90-2B65-484C-BBF3-27A24A5C7B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3A115C9-CA37-4190-ACE9-9B9046CDB7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E22961CD-ACD5-43CF-BC31-0F0392B5EA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9E6F219C-02D1-4917-A861-49C3BF40E69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55118314-A52E-415C-BA6C-5CC7EAFDAA8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574B67C1-AA78-47C6-AA93-53183023E91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FE526052-0D22-4FB1-BC92-40EE0E835CF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1947494B-73E4-4807-A81C-0A31AC0366A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D0883ADD-616A-4B00-8CE2-1FBBA3C3FAE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E788A8C1-C744-43C3-B08C-E7F929577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AFA051E7-5C6B-4927-B2B1-8606CF6118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7B9EF322-2013-4EC4-9A0F-75034A5871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4277C5A2-8A89-4647-A131-D43E7A9AB4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E4AC478-11D3-4B78-907E-726C493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35CE130C-B0B9-4435-9449-0939B38EDC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D1F81602-53DF-4578-BF5A-003396E539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1D544836-5053-4EA5-9801-DBF8216B73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2D927701-EBA3-4ADF-A178-F544EC7DBA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171CF617-B76E-4B83-B2D5-192B97B5D1B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91388477-C1D4-4833-ACC4-DFC152760D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8D65B994-A636-4D45-A9F4-F9E03400F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450E7505-7B4F-41C6-9D82-7E80517207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7B2B203-049B-42BB-860D-2FD669C13A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3DD32EF6-109E-488C-BF64-8D51C8E4E394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2AF0A0BA-E1E1-432A-B5F6-554856D767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25F0306A-B05A-4C21-BDDB-9B1DC8D7E1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F45A74BE-A926-43F2-82B5-BB73F60772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6BBEAC27-5234-4D75-96D2-A6B853B435D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6230C25A-8D57-4235-8784-B98605A6A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9FC2F014-9574-4465-B3F8-86F67AC60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435772FC-13CB-4D7D-AF82-A5CC59A81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CFFB4559-C59F-4CB0-AC4C-350897C834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79B744C4-BD37-465E-9204-8373ADB713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9A4D9F2D-69E3-45C7-A318-421F9FF120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DFBDE5B3-CE46-4C5A-92EC-5E7E449CC6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CE3ACDC-60CB-4AFA-8FDA-3077921AE5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F7B7F4E-CB17-48D9-A006-2E76B49CB8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D576C6B-0C75-4651-AB03-3E2DFFB47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40E8F91D-8258-43DC-993A-AC8DA2C5C5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372BC647-03E3-48E2-8097-D9010A8249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E31FFF66-4FD1-484D-B115-B12BB3F3F2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5CB92B4A-40FA-4AA9-B79C-47A44809C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6214F17-3DE2-408A-B091-01D93EB13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B17D9E7-1017-4912-B704-B1747D66C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F742DD65-3394-4D81-BC9A-1E79B7DE93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945C3F7F-5AD9-4165-B576-F9D28F6EC5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7177B813-FC60-4318-9740-F6CA80433F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9A6931C4-3AF8-42CD-AB82-8C856FC664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87A282E4-DBF3-4D68-A63E-F947D3A884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FFE5B6C5-39C7-411B-A4B3-DA548AF970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ADF5C008-35DB-4E13-AD67-58BEECE77F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3B0BB467-9EED-47C3-9B0B-BE1AAACFC5B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7BC54124-37B5-443B-A1C6-F897B65E3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36DFF3C-270A-4A73-80C4-FB91C5B1A8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AE6CF8D9-2A53-4441-958B-00E08E391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E4E35E32-23EC-49A0-A92A-15568AAA36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C39EDE94-5817-4917-9837-8B158BB9F0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06CB03E5-2A15-4513-81FF-7DE6870CE2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3FA9E98-936F-4C9A-B78E-9B97BC85E1A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EC5062FF-47A2-46FE-88E0-2C17248820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11A6EB35-E20B-4D8A-A50E-CB3542F06F4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10054E5B-B322-4FD5-9D44-CC5B16097B9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ADF6B47-B4E3-47F3-AFA6-AA883DB89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E69F7E93-9CD3-4A03-A606-A42E811D35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A53FFEC7-258C-4255-AD0F-87843A3978F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59517BC5-8830-477A-B997-87D2A165F3E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165CAB01-B77D-4113-9FDE-6AA022CA9C2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88B99B79-475E-446F-A841-609C10F8457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774AF87-F5B5-4421-AAC9-EAD13AC4BA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68D6394C-E3F7-4DCD-AFB5-CEE7614ACC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4B707EE5-053A-402C-B054-A8B0C6E71C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7CF5EAE-F44F-4F94-AFF7-6309588A47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A132C1F7-9193-469B-BA03-E46A45DB3D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110EEAEF-0148-466D-A7A1-C6EBF459D4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A4F3CD7A-818C-4308-B434-5BC2307F2C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565415BF-B6C3-4E7D-8786-FDA3CAE6C0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5B701BF8-2514-4709-A1A2-1864A12604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44802436-7CD3-4FCF-B956-19E9F669A7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687F4B5-1C6B-4461-99F2-A578B0E63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38DCE44-0563-445F-A4B2-151C702EEAA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CBFA9DDD-0CEA-4947-AADB-BB7590F293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3CFB634-5868-43ED-B018-66A2817FFE5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F92C3E30-E7F8-49FB-8FDA-EB1E9919AB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2F1D1BC9-3FA6-4E05-90CE-08616590B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11A25949-3C6D-4E6A-A013-E7C15887E1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910527DA-6CD7-4E4F-B7E2-97A0C2E3B39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E0DA2EA3-A322-4AD3-AC3E-63F8713208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29B702AC-9FBA-4234-8106-E2931CC39F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D968B06F-2817-4D46-BA2A-A5857A240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31B5F98-3B7F-4C6E-ADF6-85CD295D12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2AE20F04-5B27-418A-BDAC-B703F5446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31CCA03B-65B7-4BA2-9060-66794A2B27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DB70D03D-5195-434B-BCA5-E41421A64E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E343633A-B2C6-4628-96E7-943BD2B2F3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684E3C5B-181E-4DE8-BF2D-1A3D68ACF0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DBBE4B4A-0862-4FD3-BC1C-29E13C106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53ECD5CF-DB47-47CB-A150-FAFA19F44C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B3BA870-D5A5-48EA-B947-1ACAE43E2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463EC66F-22B7-47E6-BA03-95D087780A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986F4158-009D-464E-83CB-BAD308C875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AC3F0C3-B34C-48C1-A80E-EC88FCABC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F6F7F41A-1F57-4E66-820C-110FE7E514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A61ADCB1-E8AE-4457-A892-69C9F45E32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DEE3A839-82D7-4B0C-8F89-B4EE8B9B96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0EF1ADF6-C80E-43BA-BDE3-70FBEF673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2BDE85BF-8649-4CFB-8A58-D9BBFF624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C99D92D-5C82-48F5-8636-A5CEBDD6E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603E347A-4310-49B8-A9B7-2D54177A7EF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78475D13-B261-42B9-906F-9754DE32BF9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8886F1-1B65-4E42-9FB8-8581452D6D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1622F082-5F77-41F0-AD46-9B6C77EA4B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F0974D1A-186B-47C6-92F6-CD57B54960F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7FB2AB0F-BEA8-4E3A-86FA-7AD61552087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C5493372-B659-46A8-A44A-7587021622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38E807F-9C6F-4509-AAAF-D6A6003CBB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B6625D6-6BD0-4534-87FB-AE0BED702A7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7C6B66DE-D230-4605-A510-CDB1B98F90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67BD70CF-3F85-4824-B0B3-80208A6473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B185A123-8064-40F2-B016-CCFCEFCB8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234A1301-2EF4-431C-B263-736DE50757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58CBF3CF-253D-4C13-9547-64BB277A57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9D563D2-6843-4D7A-8333-1693587765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EC689D88-1300-4D95-B7F8-3B257E0F53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CA93322E-0D44-4FE3-85C1-CF5C614734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3DC80306-394B-4029-A863-AD46956069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1CF6EFD-B8A6-46A6-9F04-43C6DB9C28E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B9BAC9E7-88E6-4CA8-B1E8-382C9F9BC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35B9776-6666-467E-853B-642021EC3D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CE67BE1-5C9A-4C83-A0AD-A114958C84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66405559-FACD-41F4-A10D-B50896FC487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5B64CB15-9279-406E-A3BE-5153D0B34A9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AE569FFF-5CCE-4E75-A84E-0E0411F6EC9C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944D6F2C-406D-4FD9-9710-11EA995DE8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92056876-4FDE-4008-AC6C-E3B9A539C1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17B942B0-ED96-4299-8605-FEFC06E04C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C7ED9D0F-EF97-4923-A5F6-74396BDBFF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19A6D449-827B-429F-AD11-6B10DF87AB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4FA1095F-B810-45F8-B502-EA3EEF9C9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FCA5AC21-572E-4E2F-918F-ED53D6AEA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C7E21338-FF94-4035-9F1B-E1D3E674DE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73999ABB-7B4F-4D54-9980-E5CD00719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97D0ABE3-2171-47DD-96B8-552BC4510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12081E1C-F5E0-4799-8144-EF72807261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26433049-53E9-4D17-99AB-8E92CA6378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DF81118-797A-4BF6-95EF-18EE0261C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76BD8579-34AD-4D4B-940F-24BE0944CC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173D4D-DFF9-433F-AD27-DB8AFAEC2F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E08B1BA8-0167-4F5D-A61A-00ED3AD9BF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36E0FAAA-4C13-4AF0-8A65-F7E01EE7C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135AFBB1-12C3-403E-A9A7-8621585FF7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E9251DE-BC0A-4FAB-BE41-923C2E0CE7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160AFF44-5F63-4CB2-92E1-E82A03ED3C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2B570BC-BF50-43B4-9979-F2F84BD98F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E78FAB07-7687-497B-8074-BBF3552B21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E3F4FAD-C5CA-4204-9A47-F63184736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58C705E7-3649-4627-ADDB-DBD3460C2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C35ABDEA-C45F-47C8-9FFA-22220164DF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43E89DF0-8E38-48B9-9067-704FCF1746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3842E18-A93B-4A21-9263-95FDFD1ADF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925962B7-065C-4126-A518-95F72AC4A7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C1BA9A8E-FA16-47DF-AD64-9B43C7A2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B8BE0BE5-AE70-4BA4-B7D9-AACA9E20645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03D80805-3232-41DD-8A16-FDB932C39B7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5E6830B5-99D0-488F-884B-FD7236FAC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62B81B29-E878-4BFD-86BD-6E352ACDE7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31431012-1CF7-40C1-89C4-6A4E125C2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F921613F-9AD2-4B5A-88B1-E537AEF571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6EE6D5F3-7199-4C27-B7F1-A8F8ED1BD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A5BD6AA-BB94-407C-A99F-05F3ECDB35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E328528F-87B7-432B-B589-6375DDC018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C70FB9AD-68E3-4220-B2C1-F4F31CC65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623BA1C5-4E01-4720-AF66-D385396CD8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6495B0C1-A1EE-4A46-A83B-B6D4EAE059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EB4B379D-2C8F-494C-B1D5-3A00DDBCB7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7C040761-F5DA-4367-9A66-D7462F6D44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667664-CC97-4CA6-95A8-B071600DED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C27FE239-9BCC-4A71-B901-C20F3C88749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6866AA3-9AB1-49BB-AB8C-FC6F2D8336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949A061D-9DA5-447B-A88B-F16DAAAEB5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998F4E43-1D6B-4A0F-835B-D46D4B3660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28B2A9D4-1D77-4F24-A908-4B7BD36F21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911B763D-ACCC-4BD7-B049-0F69AC55D0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1F57A7A-60D0-4503-9165-2CBBDCF0CCB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535F3734-801D-4550-B7CB-B8502BE395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1B7AE31E-9B46-4B61-BEF1-DE1F6B0083A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7328108-FA11-4B22-930E-F9D23415E8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FA669D7F-B45A-4D91-9AD4-1C4A8A7ADC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6454363E-F1D8-437C-A714-4B95CC8DC3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5413C3FF-7551-4435-86CA-97CD87AD3C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BB259EB-39C8-4020-B25C-3D6738FB0E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3954F9B0-7328-403F-BAE6-138E432000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15042E30-99AD-4598-B5BC-7EF5F76B06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3C0A2AB-9888-481D-A900-7516464DD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946883B-54E4-4FAC-A82E-AE3AFB6AD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576F7229-AF57-4791-9CF2-A43698CC8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7676D9B9-DE9E-408D-90ED-2BD6F33767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460523DC-23F6-43BE-A4A1-A19DFD25847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46CB4156-A483-4D98-829E-0090C08D4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645A7C38-D29A-476B-8F52-4BAA469E93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76DBA6F-E3DB-420F-AC4A-CBA35994F0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D9A0B679-0C55-4E69-9725-43D85E0443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875B58FE-1E52-40FD-B963-0A816C2543B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E61873A-704E-4B39-9A7E-7F048B5F8A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8B7F2EC7-D70A-4298-9CFD-9C1590597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33B5A736-19E5-4F14-8188-16BA6922B1A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DE61BB28-70BA-42CF-837C-B8412BC54B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839F23F6-FA32-468C-B2E1-4D7ABDAF8D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F7B29E17-163E-4657-A6BF-7DED811B91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BB8C7AFA-16E1-46EF-8644-3AFB0A1533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6FC0C091-3DAD-4C71-B2A6-E5AC21E089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F931E12-482A-4A6F-8B00-ED2224E27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50883641-F4FF-4803-BBFC-5FFE7FCAFC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D1D9A1AA-DC46-4129-9C91-2A29084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E97DEA62-A934-4BB7-B012-DBE68EA638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D48E134C-742C-42A8-8213-C6133321AD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F83F5AB9-F582-42BD-94DB-9B4237073D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8D3CB4B1-E7E9-48BC-B7AC-86D1FF8867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0E77463-CA75-4D9B-B220-A78EDAB91E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69DE35-31A9-4DF2-A4F5-1DF726C0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467EF5F1-599E-48CE-9BD2-0A5FA25566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2DF299AA-CEC3-48A4-9DAD-F06A5D9793D7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9028FEDA-E829-466C-A9EF-520B974304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AE57FBF9-CB49-44EA-8593-62FC69701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2AB1808B-5255-40A2-922D-A4353D90B11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50D4DD2-8FA3-41BA-898F-CC6678674A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7CCBD899-6F1A-44D8-8F67-AB1959E74C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19BA23FE-B6D1-4503-94F4-0B82E1C125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B5FFFB4F-DBC7-4E4B-95F2-CE0E62D9A2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9C3D4D8B-FAAA-4AFB-B21E-A7C0D16001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70AA9FD0-AB64-4E2C-9392-B2FCBFCD21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CBA203-CCBC-467B-8102-E4176DC20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915723C4-E8A2-457C-B4A7-86635FBC25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C3A10B24-897A-413C-8427-70083A4882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CFDE7EA0-AFE1-45D2-A216-7516ED02C5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ED223FDB-65D6-4C85-AB35-1B4D2BBAC3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1FBBA0C6-C476-4289-994D-4BD8D697F7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82582659-E3C1-4CF4-841B-3333D0241E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14D01E74-1E10-400D-AD1A-E88C8047D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41956801-48C5-49AD-B8B2-D981F48FC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E1444079-B6F7-4CB8-BC35-5AB3FBE67C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7769CD6C-971F-4196-A607-C7A09DE33D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37CF5ABD-F81C-4E09-A40A-2A8EC4A399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195092F3-72E9-47C6-BEBB-43632C51AC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1CFF9A18-A212-4CA6-B29E-B064AB675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E7BD4F24-AC04-45D1-AB7A-539BAE46D4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6BADD6B1-744D-41B0-B5D8-ADCB18819B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136A2585-3474-4BA2-987D-6FDECA2B49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6C9F2E53-9C4B-4483-9018-5A851E09A7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C1137248-864B-4B19-98BA-E59F8664146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33CEBA9D-4C7F-4013-8D1F-C4194A89BE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21F9352A-570C-4548-AE13-250ADB41C1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1936BD44-FF54-4308-B491-4DC5E9D80C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2BD9B9E7-65CD-40CB-B1B4-A1602C35BC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52187F26-1324-478E-AF80-F46809B053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42EA4120-F947-4E89-8A03-362C1120B4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5CD17BBF-B7BC-4342-80AF-1D385C8982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0904323-AC24-4BF9-952F-3C3642DA02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2E67D894-8CE8-4851-804B-80C8740709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E6FD91DB-A2F2-4A16-B4F9-392E16A056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59468E8-8D9A-4843-BF5F-1785BB3E01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EE784AAF-780A-4B81-908E-A6C6E91BAC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BE56EED-C10B-429B-A2B7-DF6CAA6D77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51D4E5FD-7240-4125-9DAF-A85DD46CC3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745107D7-E169-4726-A250-FC0B34DF41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62CD9D80-A5C9-48C7-AD13-3CF112C9BF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69BC00FB-23C6-47F9-83E7-FF4A7A53F7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A47DDF0A-248A-4950-B0C4-B255FC75038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0021F956-058D-4081-AB06-6D2943E59A5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E7D61A48-B6AE-4B03-B0CD-14A19D9ED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D7340D6-6932-4C28-83E8-DB1E78A628F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DD80ED1-07C4-457B-82CD-8F2FFDC6AF0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24D61180-06B6-4EA9-8974-50E224A8504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AF639567-AECD-4030-B868-DC3930E81A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5CE9B97-B6E8-470A-93B2-ED7865CDA3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56F44C43-5908-4BFF-BD14-C92D88141C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586BD48-A9AB-4638-B7D6-7A760DF333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43BCF3A-2CF5-410F-98EB-3A2D41A22D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AE301715-413E-4F61-A976-04E68CD9BC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F32B3EF-697F-4D6C-A76D-5A725AF403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1B753744-B460-4ED7-A26F-3166D92DF8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5C560785-7226-48BB-BEB7-CCAAA58550D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10B5C27A-9DAD-4BBF-8E35-49FA60D35A4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4422668B-73B0-46D5-A8F0-519A1FB6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4D5E573B-5001-4F1C-AFF5-DABF8A648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7AFCE8AE-DC89-460F-97D4-56A52DBD59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15726238-27FD-48AA-84EF-3498136C93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F49D4E92-6D95-49A6-8483-D11E5759CB8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77A53A40-B5B0-46ED-9EA3-9DF2EFBC70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ACD2ED5-0D20-47ED-B6EC-D69606EC5F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1BC75BCF-2A4C-47F8-9E7D-41955251BF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C7844FAB-0C93-4C79-B931-7E9035F021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F834178-386D-4C90-BE33-9E13DCCECFD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ED8DDF4-7828-4E90-B229-6DDAF70784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B5993A1-C7E0-4A00-BEAC-9C151836E1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95C0FF44-2F2A-416D-AEDE-83C1370A94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79000CB-8CDA-493F-9938-12EADC272E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AB0D0C14-6322-4331-8CA7-6BCA679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CC1727D7-E878-4967-A8CC-A5C8D9647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AD998BEF-54E4-419D-B035-00190E8132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1C2B4A70-59FB-4EA1-BAE0-A9A691C4F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765CFBAC-E1E8-4089-AC9D-2C866F6060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B985B565-071E-4998-8A58-C382EE443B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0DE884BF-7689-46D0-A196-A0F079093F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135F0F9C-7FA1-4940-80EC-B33C1B2FD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5EC523C4-A5C1-4347-967B-9BDE1A66F6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16FFDAF1-9B4C-4528-B190-A80B991C88B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D33B718C-DC4E-4C3B-AE95-55578F8AD8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68639A13-E67B-4887-AEAD-BC9AD98D8B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6D77A129-FF93-4371-A86E-56EE01318F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D2178EA5-C916-4391-8CE1-9A9283404D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BCDEB807-C834-4FD7-AE04-6458914F97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E639E22-3C0C-495E-8175-22C4B33EB2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415F3BCE-1AED-4983-8267-9C5B34F7AE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30612032-8012-4023-A413-F4F35FF0D2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EB6863C7-4430-4969-8CCF-FE5C7E168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E8E07C2A-00B3-4A4A-AA56-14CBCBB84A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231AB4A2-BFE6-47DD-9C23-0183A1DBF8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E47EF694-3877-4724-99EB-BE9678EEB4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C4F58558-79E4-4D7C-8A8F-C9F335B908C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D690FF0B-D1D9-494A-B97C-03C4D6FE1A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53937AC7-C856-4D4F-9669-C00D2CBF9C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9009E86-AD78-47D3-BDB4-A46A390EC7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FEAB52E-A18A-4CD0-B7C2-01971AF709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D512C693-A540-4B1F-9828-F8803E82A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BB091FDD-F838-4727-9EF2-5C6193A049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CCCCD48B-0D70-402D-A13B-0C941F832A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29EA0636-12EB-4D7E-B39C-E4BA691020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34E9ABD5-1AE3-40E8-8880-308B3054A6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AF0CE787-BF74-4504-BE61-B4AC86434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FC59EA3E-5D50-4666-9274-1062031BD1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1081F7B0-513D-4206-AB4E-B3337C9E160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BCF2843-F08F-42E7-8C20-AC07DFC234C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AA0FB04B-C821-41DD-81F6-9A0399305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8B1B89C-CFB1-457F-B4BF-57B19E125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23E38414-8C27-4E74-A973-D78B9F71FD7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D0300416-0ABE-473D-B289-62BB56A4F2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20EC85E1-E4AA-4161-ABA4-CC6262B36BF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5C0D9E03-47EF-453F-BE5C-ADB53DE4BA8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F08A3409-2F81-412D-AB86-48C29AACD2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ACF6642-3EB6-402A-9CAC-EEDE9B0DBA4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1237B35C-990A-4E64-8066-C43C841FFC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351CD337-3E68-4938-A5D5-68E10CC5EE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483BD71C-3ACC-41CD-B9BF-D1EA00306A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67E989D1-8E37-4C99-825E-54937C803D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7E55EB44-11B7-4828-8401-9233A134B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86B845E-A743-4BD9-B7B0-19FB90EF7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50574B78-C448-46C9-829C-037216820B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4D33C670-3EC8-4D77-836C-6CF98772A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4DF1E23D-81A6-4201-B9DF-87DF1A4C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1EAB895F-BD77-49FA-863B-89271E34FA2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247377EC-9916-474D-A3DF-C15B6CB69D3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7E39232C-7F8D-4700-A613-B9CC3AFB42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68B3F7B6-1496-4A8B-8BB5-15D916B232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5BBF39E-C5D3-4FCF-A58C-A6D296C21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438B8D87-54F8-415B-AB7F-473BBEBCE52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00F3D40-97C7-49A3-B3D5-8F3138F0E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705F5B2-DE0B-4E06-9E47-3C7DA6ACD7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618E267C-6BB4-41A1-9B52-37AED53703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72306722-F9A8-49F1-8F0B-FECE22F0AD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CD9B92B4-0952-48A9-B18C-45671F07AB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69307850-CD9F-4C34-94C7-15C8677F86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1F0B01D9-3BC2-4AD0-8A94-97DE0115B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CBE87140-DBD6-4CC0-A2D4-7721C0F57B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DCC5CCFC-CD75-4FE8-A515-A81163A337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EC5C1591-EFE3-42B5-8C5A-94B1908CAE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BD722537-AF42-498E-B235-038E56CDAB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E93E814-A9EC-4ED6-97AB-7CF754CAD6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70A6E4A9-01C4-40CC-BD16-2BF9ABF58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F84D1816-0A8C-4E02-9D00-3DF766DB02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C38C4F47-7D85-4644-8DC9-7EA476F4C2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FDD5C94-6A20-4F6D-9307-51457FAFC5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639131DC-9F68-49B3-BFAD-8E5E356935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B9A45E6B-E430-43B1-9402-141DFDCD8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EAB9DE3-A799-4BAF-B2C3-EB52E5F2BD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29816F3-E94D-4423-8AC8-D8BE40CD6D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4069B2D3-94A8-45F1-8B05-D2D8F942D9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1E165C74-16C3-4EE2-BD18-3427D4CF61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0C53B9CB-9C4C-4CED-95D7-BB09217E8A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F5BC8CE3-A880-4E78-BD04-835BF276C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FC98438A-9E59-43A8-9F71-F18563E14C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26BEBD4A-CA71-44A5-AE2A-645AB8BFFE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B75A9B44-7A9E-4E28-9A8B-0F279F0E234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5DD94C1F-52C5-4F99-97FC-633055D729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AD39B9-3648-408B-A363-77D7FBFF093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5BF4580D-A101-453D-A7BC-2448D61CD9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2BD01316-340B-4137-9FA1-CA8E36D2BB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FEC5D199-30FA-4ACD-99BC-290BE9CB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17BC8448-95E4-4B24-93CA-B59768FDD9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27712089-2110-4FF8-95E1-704B614E48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FFD7BA64-A210-408F-B8E9-C548E0E03ED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2B472EFD-23AB-4351-A776-3561C0664B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AE5A7AA-0B93-4CFC-80B9-144B88E2E0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6466731-A059-4843-A50C-10738C31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3397C50B-1051-43F9-B957-F69C7F6864E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19857ECD-593B-4D10-937B-01763670D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2D4AA89-DBBE-45AF-960E-1BE292A941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D2E3EB-CE62-4E2B-9776-01FDAD3ACD0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BDB18BD7-865D-46C6-8A19-9771D6D3F1A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B8D24FFC-6A6C-45B8-8E61-B0229D4D6A1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91113B8-E4E6-47D6-8E1B-A9FA398E12A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8B0D146-BE07-465E-BBC7-A2F8534009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0FAF0E01-6E18-40F8-A12C-EF665B0033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A8F469CA-B2D4-4E6F-B2BA-B55A48C31F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8068B243-B52C-4683-BC0B-352CE21527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94E50D35-3BBE-4368-9737-9BF25A378E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7E939407-CD1C-40AE-ACE2-9ADC826FEA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671F2725-ACB7-411E-9DA5-DD56340C1A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FA38DA19-36DE-410B-B922-43ACD45FF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F50E07C-7707-47A0-AC49-164382C30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46FB320F-FCCC-4766-8FEE-32F48E7A2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87512EE-4DFB-4C7F-BD22-1A3D757610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B2CC3192-ECF9-414D-BB1A-AD1952F2F7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C3B2FDEA-C8DC-4A27-B28A-2A8742D87BE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A2E4096B-F5A4-41E4-8BFC-653754464A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74CCEBE-86FD-403D-AE21-CE9E00086CF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42BE5C37-067C-46CB-BC92-3FD98EF95C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A026BF86-AE20-4950-A44E-B4DFDB220E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44D7E07F-679F-4D73-AB49-2314AE388B1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CD486F3-A32A-4CD0-98EE-329CC3D60F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71BDCEE6-B18C-49DF-A115-8025F96A4E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2556445-5EA0-4A9C-B4ED-053CB810BF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16E32F84-B89A-4AA4-8960-60991689F8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AD8D85F7-4CDD-4430-929E-712749E32C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BDAE99A-9688-42C4-B070-51CB5FB5AF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CF4F3ACF-7BF9-407F-8F6C-07672C22981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AEB52957-1505-4A42-8C13-162E9EA37A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34320CB8-EB0E-47BA-BE8C-399AD31B40E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267A6046-5480-491F-8C3A-ECA631E6F0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87084E9-4427-4A53-9F83-D82679B4486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24B89956-481B-4F68-BD56-3ACF679857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1AEB7F02-2110-42C6-9AAB-F7A5CF35F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B5D424B7-97CC-4A4C-AD82-992FFE84F3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05461CB1-C914-48AD-9B8A-3A76A9653A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7581699F-6050-4ACB-837C-A7237E006C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42948FA8-8108-4363-9782-BEE66669E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6B193F7-ED62-436A-ABBD-0386BFDED82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EEFEB13E-790B-4015-989D-1E6DFCD416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A2777F8B-DC72-49F6-948E-59BC055BEA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108C3CEC-DEE3-4925-89D6-BC20E9614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7D1D4D9-3644-42AD-B6AA-DFB30042C3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D3EFEDD1-8BE1-4873-8E68-AA50E7FE2C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80899963-F95D-458E-8B08-DE3F95CEB0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E68F4DE9-8857-4CC3-B3D2-977052C740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0437AC88-F79B-45B9-976F-BBCAA9CE509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13DCC890-E388-47E5-AC88-4FE9BB7D4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3033142-D0B2-43F0-B485-A81ECB66DB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798B4A7-3821-4A4E-9B88-3028EA2D25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A4510D49-CD82-42A4-87B1-39AE16DCBB7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DC420AF5-A9C1-4FD0-B108-F5C378B725D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9E788066-F7ED-4772-8224-32740C46C1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1A1A98E6-4EE9-44FD-B0A0-91D494D1F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5EA96C45-72EB-47D7-AC9E-EBED665F3F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90E0468C-54F3-48FE-9FDC-90AA655711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EE5EBCB0-E129-4357-8DA3-CE0AD4ACC7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FBFAF5AA-F435-4222-AAAA-6FF3F29F1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4BFC44AB-E170-44EB-9B69-BB59D9F9BB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AEBCDA5C-6BE8-49DE-B5C7-3FF5E9BA90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4F96A0FD-2422-45EB-9076-4C6B8A6557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C176D621-A1D4-4CC5-8F8F-4F5C24DDB1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86A0B485-646F-4E5B-9B25-7A4D196AD8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D6765E40-036E-447B-AFDE-8C6EC5504E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3ECDC45E-5815-4050-9007-BD05661C7B2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059D6CC9-9296-4675-8832-B7E6957F83D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7383613-77C9-4F3F-9914-98383AB9D29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C19A6DDD-6FB6-4DAE-B066-2BC4E2A8B6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5449292-14A2-4D55-AEDA-2AEB734992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0610D504-C57D-473F-9B21-9DB5C08E5AD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A350B35E-C67A-4367-ADD8-E0D29D2EB4B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C0CF7918-AC5B-49AA-8994-1A7F8ADE2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376ED66-5E2A-434D-8549-1844D2EA52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3994CDD6-63F0-46A5-AF82-A39481D056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E1FC9320-A3F5-41DD-894D-5BC06F6459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B5632D48-339C-4391-B63E-9C2F71EC6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9ACBBAB6-D4C8-4567-843F-C9EC236F06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CFD96AC-AE99-4384-86DE-62A631CA62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67671F76-5563-456C-A5B2-7E0EE67FF8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D900465-839A-4087-B158-AB2EDE35CF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9AB97449-7EDA-4844-878D-561E63C313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ADE842BD-9F3D-470C-80DA-B8275D1470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7BA95086-4FDA-4449-B01B-C54121D949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B2BC0710-AD9F-4C76-AD6D-40B376895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9489C061-B9EF-4F1D-AF5E-88819CA617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BFD8F77E-E5DF-4340-9D76-847C18DAED4F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E792131A-3E32-47D6-95C1-B8F535468B7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AAA4527-6F56-4B07-ACD2-779A1797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32FE653F-B837-4CB6-A0FD-F8D31C82EE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877C6313-04D7-4D45-9E76-E59D3CB11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6D74EC-8BD3-42F1-9800-C8ABB5DCA4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7783566D-76D3-474C-8FD0-430D9AB71B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11104156-EB8D-4498-B2C4-A41823C7E3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FF883D4-553F-46C9-837E-F0C0D3839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AD0B1014-E3D3-4899-A150-A2A3ECEA9C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3E8F88BC-1495-4E38-9E80-E05B2187C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E7019FEB-080A-4DA4-9446-DFF4F7CB72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4E7E5B21-8C9E-4E17-A7BB-3FBF23BC25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98ECA8B-BB42-4C1B-8718-58E79E8148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EE7B065-535D-495F-A5D4-FB6706E407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F328F1BF-FFA8-42CC-80F5-B87CED3FFE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4D855C63-C530-45C0-A872-FDFF5E7692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F3FC8AD4-4EE8-4479-8897-B874453F78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958FE6C4-B5F0-43F1-9CC8-2A4149C717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E115952B-9E3A-497F-8ED4-CD5BFC34F8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9907A38-A96E-4957-828D-DF258FCF13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7CDD93C7-0275-4C45-9B8A-3D82CF1DAF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EDAFE4A-1CC1-4188-B921-C844CD3D27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24B21E8D-A7A7-4797-A037-2C3ED8BC70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CB4CB4C4-6322-401C-AB23-7414767E75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BFE1846C-D185-40A5-9CEB-DEC260D1AD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193B076A-90E4-4E4B-8EC9-72381DBAF5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A784A6F0-1EEA-4D3F-AD79-B1B4244971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2C7A7E44-244E-49F0-AF45-E9E207682E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141FE783-8D48-4C26-A19C-5E05A925415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B1FDE69-94A0-4072-8A2F-E0155D33CC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A9198FDE-9902-4A87-BF4D-10403A70AC0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230BFB65-F938-445F-87D2-47E6E6695C3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C80D0E9F-A86D-4349-A1BF-DB9DB0AF37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2727553F-3D77-48C1-B0FB-771E05D4AE4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BB1C265A-C745-474D-A21B-8E849077F9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90FA94A-28EA-4165-BC8F-45A6797D6D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D7747634-2BB1-43B4-B325-E773A912A0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F3D25263-6375-4470-BA7B-4938B6295A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56762C8-150D-4BBF-B12E-0C7777197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5E909907-E01A-462F-9E03-E90F7D225F8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85D1559F-5C01-4AF3-99D6-69FB90A9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FF654720-9783-4E6B-B600-6AA69AB570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CB3105DF-344D-4C3B-8180-9B77BF96F5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A797C49C-4641-4F79-95FF-5C38F1B511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C01A722C-38F7-45FE-8788-C38918E453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51CB8473-2946-40FF-A26E-B07ED4A3B04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27424BA4-9043-48FB-ABFA-D32F76CC58D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0E6D0549-A733-4ED6-BBF0-665B834898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47DEE806-AD79-4D46-B914-DBA1C9A0D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D11EC534-094A-48AB-816C-4E6BC17841F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88674FB6-FF69-4B04-80F9-202EC96EFA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1B84F048-2F5D-4D56-8DBE-A219E458B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EE0B3E3D-ABCE-4D55-8F3B-ADFB05F4BA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8B9AE291-2B25-45CC-99CA-2282A78FF0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2642D0B5-FEAC-403D-8678-D50A0E1F557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271E64C-74BF-439F-B3B6-82AC8BD227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222FB880-0FC6-4073-B8CF-687CC128D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575FA69E-7532-4889-B842-2825E8FA99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DAE3406A-9617-48AB-91C9-025E40E0E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F58FC801-EADD-41A4-8248-3F2E5101E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D2BC9476-6EF2-4EAC-8D54-950B749A45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768D3B1A-6BEF-4C39-A353-4495938A4B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3CC82C4A-654A-4A52-8037-6B50E88865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10100B24-C68B-4692-82BA-2EB14C612E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9DE856E9-B13F-48F1-8CD6-7C08D787732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E826305C-0B31-4AEB-B79F-4B21603FF7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EDC3BCC8-A0D7-4222-B205-37EBF2C6D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39FBC26A-6688-483C-9998-D7076874FB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EA64101-FDD5-4B3A-8957-26EF3A8F36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69C9AECB-FE9E-482A-9EA6-96EC9A083EB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86354B0E-3437-4746-909A-59982AFECC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7B20E333-96A0-4ECE-9B3A-B8FB80B742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1D06C14A-CB52-4B42-BEEC-3AD2DF8AC6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7192C9A-29DE-46EA-817C-D81CBFBE7A3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35D09B44-E6F9-484C-8482-D6EE20EA47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012DC05E-70D1-4A22-AB74-B3994BC26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F8F269B3-E13B-4620-B822-D8F27F588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BEA37BE5-9687-4629-B461-11074BF8B8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C0E2260-E12A-41E0-8566-E4D4DEC66F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DC1F141D-25EB-4EDF-86C7-6F9D66D55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C8E737DB-B553-493C-A009-F5D2DFC0C9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9AE7E85A-0A79-46A1-BD82-3FEC6DF898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767F71F2-41B0-45D7-8688-CA0942CD746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20E2AF28-2840-4B3D-9EA4-068F30ED8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EE1B29BA-9EDA-40A1-9C0E-3897C87453A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85EA374D-5B97-480F-9759-1DADF7C8BA5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2A8D20C1-46AA-4D40-97C4-88F3EA86A8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C69AE492-DB4F-4A3F-AC9D-44D48A38EB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B504F8E5-F25B-4E39-AF95-1CA6CC400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9DF4637-F718-4801-AC6E-7CEC46D0711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E5D2531-82D4-43E0-84DD-87205229F2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6137EB55-9046-4773-AE46-97115D6526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36A43CB5-22D3-4020-A54A-18C1D72A1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9C6A88CF-850E-4941-B49D-55A7D3D844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4AE659D-1844-45CA-99E3-CC31F4508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1BFEA992-2E94-4E7B-8A2E-0FC2EC7329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EB5B14F2-B622-4850-867C-A28B916A86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CB6255C7-6DDD-4C33-B83F-E4361499C2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3360353-4424-4A19-A9EA-507C955E02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2BDA1C5D-A5CC-49B5-AFF1-578BDC90EE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D35F2BAD-0B36-4CE5-9E22-4F382D66F7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4A06BB99-CE65-4756-85B9-95DF43823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C12A25D-5088-4172-BCFB-95EAB51E0B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7F15918E-77F1-4689-A94B-F4438D25F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97154D4C-4811-45E3-8F58-43DAA417E6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8014B8A4-0AF3-421D-8805-9D85C4048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237C3954-D3A5-45B3-A306-D31B02EC4E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C6D9E9C7-8D44-44E2-A07F-C8AAFDE46A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D660EF14-AD93-478E-B25D-1B72C516A3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EC4650D-841D-4B7A-8D6D-7D3BB01034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A0777546-7684-419A-9941-5C73117A819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EC7F4F17-D6D2-4F53-B29D-CC679296A2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B99A9266-129B-41CB-8775-D61D156A56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6E4520F8-3CC5-4F83-8DB3-2472466189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236A9396-AB79-4EE0-ADD5-A7260DBEEB0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A80F8AA-DE13-48C4-AA6B-47F886D132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B7BE2762-AD91-40E3-8FD9-9D1D2F16A4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840CDE1C-4158-4F79-8306-F98D79119E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216D4470-FE65-4A40-BDC6-51C81AAE33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D0F9C0C3-01D3-455C-AFE9-81B2564575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95FA2B7-84B1-40A0-AE6B-C0FC88CFAE0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EDB3CE28-2F67-4569-A105-0EF08B86A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03A3048-F396-478A-95B5-D305A39F27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56B61095-843B-44EA-A655-7D22A3C98C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431CD95-059A-4653-91F2-F99B388AED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5DB406A5-43B8-4BED-86A3-5A26CABA6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B72B8B6-EE76-4E3C-824E-4EE77045E6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396C1BC8-16CE-4587-850A-9CF041681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69CDF90F-727D-42B5-AC8A-7E27BA0764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B57AC6EB-8576-4F20-9727-5565B003727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79CD4295-CBC6-480D-98A2-34D22D83DE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D7F5973B-685D-48CE-9DA2-D60244952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1B88749A-C907-45B7-A6E1-E51BC18C7A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4408AAA-C21A-48C2-BADA-A8DA71C0DE4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EE1AB884-E5FD-40F5-A56D-0A60DD7671C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CCC70807-0CE2-42F7-84F8-9329663F297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8F688F84-3A25-4012-9D65-B119C0E31B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6D26297C-2456-4EBF-B01A-B3725CA535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A9EB9DED-534E-47AF-BAA0-B6CCE92149D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97F7A1D0-F9DC-49AF-9D36-0AC08FFD5E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A38523FC-AE86-45DC-99A7-3645DDC315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A57C21B4-ADED-49F6-B28B-DB3208E5D2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FA93D77D-8723-4C9B-BA04-5F2186247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88389D74-DA8E-472D-BCE7-AC395100B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FE9312B2-2188-4233-AC05-90001E8E3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7F0A7246-61F1-431B-BB43-611086C94E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CE3C2D2F-BE1E-4758-A291-BA2DD39EA6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EFE40C99-9B8C-43F0-9160-59FF40CB9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3EB64129-1DD0-42FE-BB8C-59B90C31A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26DCEBE-6F06-4BFB-AA02-0CD41E5A76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0BEEA336-8D80-45DA-8890-99D4743319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4B6DD5EF-3428-4734-863D-3C95DBBF925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A38864D2-E875-4B04-AA93-86AD40B148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71297DCC-601A-4617-AA21-FF356F8AE81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139A79F-9753-4B45-A1D5-6B4EE20E334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20D3B9DF-CD08-4FA2-B566-6929F7524A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B50B64F1-4700-4DEE-8030-E0E895DA3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21791123-58B5-4B3B-857F-C226A4F370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6B94AF0F-190D-4183-B517-B68D9AB509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5A56C48F-9E74-4EE6-9EC6-8966695B0E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DE217799-B3DF-4797-9628-5981DEF71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A7C80498-BD81-4232-B98A-255E62BD25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D7B7CBAC-DC74-481A-BCA1-520F6E073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FCFDE041-C903-4336-9328-5100AF3A8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46647CBC-4FDD-479A-AFA3-0C3E8CC11B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233FB2B-23B9-435F-9AD3-C7EC9CDF755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6D228B55-BDED-4A35-AA6D-555A690BFF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A4EED46E-03E8-4F09-8B76-01422418AF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FD7D1DDC-BB5C-4CC6-B285-C7C4546CFB6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08F68B84-010D-4205-A020-F963374EDE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1DB76F16-85C5-4A0E-89B8-F9C1053533E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1AB82D55-7C2D-4C62-AE27-36EEDDBDF8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8BD25ABA-354E-4F17-AF88-AB82A873E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B66E5039-5431-411A-BFA6-E575CBB69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3A4A0D42-6197-4826-A8DA-1CF28A25EE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FCD1484B-4467-418D-B43C-67F27F4E97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BF1FB5AD-613F-40A7-8D5C-51BEF6D602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F9FE1AD8-4471-4400-846E-B8EC04EADC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802307B-D3D7-475D-9C29-9F55C141DC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4B7B4AC8-BC6B-4EB8-BC53-44056171CA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A5FE4B82-87C7-4AD7-A37D-50C52FEE34A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2DE3D4BF-EDA4-4A72-B1CC-6F13AA4DE2A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3329E95-BFE2-4BEC-B7CA-550A523BA6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2A5FD9A1-6615-4F4A-A028-BDFE696AED9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5745520A-3163-48BD-A8C0-459E567BF4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C89D0A63-5637-4E91-A312-F08631823B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44D49D87-70EF-477B-8288-E24BE2075F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F26B5FB7-D69F-4730-9453-DBAEE76C8B9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441BB2A7-CF4D-4B67-B341-651A7BF97C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22993CD6-4770-4973-966D-4AE2DA26B8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520489D0-B030-49A9-930C-60F547326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ADF815CC-A513-4E3E-A941-5372692BDD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AEC5194B-FFAA-4D88-942F-A1E7B5F0EB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8C6A7E2D-43E1-471E-8CD6-CE7F499B4A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D0309A6A-D4F8-4352-B474-170C093E2B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2ECD8E58-F878-4952-AFE9-71C9101B34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193B834D-A60A-4A5D-A37E-9821CD07B2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7CE9B032-B0FB-481A-B611-E04122832B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BD69CF20-E9A8-4782-A655-327B357156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2C1888F7-0D1E-4C88-9BE9-3C2B96373F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817CAF2D-4B1C-41E9-B94F-879D9A0D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4EB4E743-8346-4542-8A11-CDA82F69188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E01CF3A2-E1F3-495A-8228-0A98F41E0FE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3D110665-B3C5-4A78-8AD8-BC2EF65D1793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FFFC3417-5C8B-4625-B520-B7251771E7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8114421A-07A7-45EA-A688-B105FE6CBD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87D8F2E2-4FB9-4E75-B265-8E55F59203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416FF332-738A-4F90-A871-A85CE7D5711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E221E3D3-0110-47BC-A97D-DB857A0107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B7E2678D-D489-455E-B89C-A0D6FEDB66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34B17818-1297-463E-A0BA-9D921BFE5F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6AD5345E-657F-42F0-B175-BD186DC94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D37D4D4-3147-446F-998A-0EBAAEFA88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057E899B-6C5B-4AA1-92C1-3F88ACACD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1F9D4068-1FFB-499F-87E6-6FFE07C11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468C1482-FB72-4645-BD1E-EC54CDCB11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84670D1-C342-40DC-B3A9-E7D9065BC8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F5D1DB6B-04AC-429D-BEED-D045F3B8C7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118759A2-1701-4366-B2E6-3CEBFFE403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628FE2E-FD27-4B45-8C91-3B68D528CD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BDBC32C2-0FAC-4299-A8FD-DBD33C716E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147D359-1409-44BF-BBF4-FC17A1ECF4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C1FF171C-434E-4723-901E-0EF7080E0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CE1E54D5-D113-4428-8190-32A904320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1DF3EC76-F295-4F9B-A621-72FD58575D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B148F64-E893-44FF-9585-0D60C6C6DA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95BE5ECD-91DC-4CF6-96E7-79881AD0EAF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B9B5A21-6332-4D06-9AD2-816600E432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A6B5F56F-AB81-4E95-AA43-C133A736E9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D9768962-BAAE-42D3-A8FA-5BBA09E40C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17E9B318-9E13-4CF6-A2B6-2307E3106B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48703091-C981-4B94-9B84-99B363571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AE4F6318-0209-4D73-8BEC-6425B8AF6B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BB290AF-F0A4-4C2A-8416-67F4C4EBAD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C9E4CB8-5F3B-4DB2-9FBD-758DD65A63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AEE9E42-DEA5-4208-8179-C00B755F5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263BF6D-AAE9-4320-A41C-5DF1C2EAB1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AD4AE36D-6C83-4723-9DDC-91D2AF5F2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8F4806F6-F61F-4164-B1B9-432CAA6EC4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2E7CFC3-06A5-4E41-A226-560BA570B9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2DAAB275-A398-4DB9-B5B6-4A04D9C82A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53392353-B85D-48CE-81AC-74F0AB863BD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E76F1C7-D80F-4E3E-8CE2-C517021DDF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E9B6E18D-CC02-421E-9A1B-73CC3269F5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D7A4492B-313A-472C-8E9E-19205565073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DCC4D77-65BF-4CF5-9A0B-FD0011C78D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14F4CFCC-8229-4C38-8B25-83AF47F6338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9275DFB-E8C4-4BBA-ADFD-CD2268D187A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CD268A1-3DE9-40FC-9DC6-E4456EAEB4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B85CE70-53EE-492E-9335-564127BD84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A5B1D60-39A7-4690-A5AA-A519C0F2D3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A17F11B-771C-4C72-B2B4-6CDE59F123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CF3E1BB6-BA54-4B47-A844-43BDC4398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C60759C-E983-4583-B107-CF3E2227BC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3A4E76DF-D60B-413C-9417-F65D518B84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C235D8E-751B-4789-A4E9-115584CEAA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C3B35FA3-3E85-4C50-B535-A8B9450131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88DC2BEE-6AEE-49DF-BBC1-376C5C9252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2666A96-5BE1-46BC-99B7-17DCC652FD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F948236-F5D2-4D68-8E30-6743EB71F9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5C475666-046E-4939-AA06-5505CE50414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BFD09A33-A230-447D-8798-1DABAFD34E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A7DA69D7-22FB-40F8-BF6E-391D8FFC0F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A5E37A85-DCAE-460A-9F53-5EDE15A12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545DE908-F30E-4E1F-BC68-580009EBC8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A99B9458-E1F0-4615-A402-C11DAA0703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26932C6-A24F-4DF8-A3EB-32A9EBB4D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5C07EEB4-05FB-4061-A40C-66855EB813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47C7142C-7259-4A27-B5F6-FDA9379C2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1DCBE0FD-771F-46BE-BA50-04C82E9826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FEC89A3-76D3-4429-B1B8-77CDEADE7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361B0049-ED13-4156-9C0A-D355D704C4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9C464DF-F84B-4121-AA91-C35F1D8C239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D3C558BE-D8A7-4C27-81CC-015E5BF367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8C17E197-AF6F-445C-B203-321D1780B35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AFB38BEE-E095-4747-8842-F5E42662FC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F84FFC5-A685-4B0A-B691-21718FB471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3EC8FE9E-7A2D-4554-897F-F27EFB07D0D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0DBF552C-6BA2-40C1-89B7-7603AB4A38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469B532F-15A0-4D91-8434-B4AE487076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1B1C66D7-3D07-4C45-83B7-3A2270AC91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C316F27D-DFAB-438C-A9FD-16F8E608CD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FC81D7E0-1059-48D1-97C2-21C64CC7B7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58839451-6FC0-48CD-AC4D-BB3F3BC6E4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8C708CDB-E0FC-420B-8C2C-6FEFF516B2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4C6A3F91-6272-4EB1-B573-5A4D15DF05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88C8E7C5-6D20-47C1-9C58-0F92C98018F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3554F4BB-6561-4394-A7E2-E2BE0F690F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520211E-38A1-436D-9FB2-D76EBEBBF8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11D76026-E419-4874-A78A-9ADA69AE76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714E66C2-3F68-43F4-A99C-F698D2DECD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441A0970-5D21-4832-8D13-976C617FFE0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0AF3AF5C-07B8-4B3F-8E11-EEC52D5A5D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0DAA667C-6618-4338-AAB8-C5E44A3C228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52DA650C-544E-4776-A7D4-363A7B05FF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1830FC71-C733-4823-8579-3CA60B0F52D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792BA70-655F-4D46-ACA3-83E3ED4CCA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BBEED65-CC6A-4F01-8B22-8674916CFD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DB7E366A-CEEC-4655-921B-C1AB6C7C2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58C1320-2B3D-4E11-9BF2-9365C71FB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47B3975-3450-4DC7-9A5F-BE961CC4D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898620-2128-41DA-BB5B-72ECEA2F73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FC0CF4F1-B492-4B93-A874-641C85BBB9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561BCDD9-0752-49E6-B275-E63E93D632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D1CA0307-4B7D-4E06-8233-55BED06DCA1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4D8BD2F5-B3A7-4767-B66E-1C73CA04F6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7C6936E3-BEBC-4E9B-BD76-8DD37DA4D8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7BAA2B39-7B3E-4E93-A586-3978E9117B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0F7F15EF-4E18-4D4B-B9D7-B40C083C07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CB63FB91-600F-4895-9473-84A2457AEF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F4C2A03A-159F-4F91-8AD5-515FDB49389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21BF40E4-5969-4F30-B998-AB335A7AA5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62E8BC74-6A56-45A6-BC81-554AB8D638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C851369B-F707-4FBF-910B-3D5A47BBA2F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42C6F136-6EA3-4313-89EC-C06F45A9C39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4BD146E-5B16-4AC1-98F5-9AD4DF79ED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420BF2C-0230-4D2D-92B2-8B46D1146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F75AC9A-AF9B-48C1-B1A6-23683D0534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A4B46633-3DE7-4586-A066-36D0FFC4AD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483254C-16CD-4E26-966C-271812E4EA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08910FD5-62D6-40C6-9C8F-6310A0C74A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4D9CA1D6-E564-4FFD-9D02-EA0AF068AC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9EEFC6F2-CC74-46DC-9C1E-E017A90A1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3401C32-2084-44C3-800C-C11E10FC16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AD9B8FB-0146-4D98-A88B-F1C2CDB2C9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DE3D4129-894B-43A3-A652-AFDC10CD06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6400137-F0CF-4D78-9337-51BF3AEA45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B53D0E26-178F-4B8D-9070-05B461A64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F6E54FD-DDDB-48D5-9287-FAE9B3C9FA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09FA6EE7-A477-48B0-A318-EC7349A49B10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A126AEC-2ACE-4816-A3AE-005ED05384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DE24ACB4-221D-4551-91C1-24FDB901A7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E7326AF5-9747-4FAF-B429-4502609E70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5C76960B-542B-4A55-9FE3-210C6A284F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8EFDD4A2-6A6A-4053-AEC9-E6350EDA99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8B077B2-FE12-4D3F-9E7A-F4146E683F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3806DBAD-5BFF-4919-B537-94EFE611EE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9305F4D3-87EB-4502-8BD9-E27F963702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B05916DD-8EBB-4ABA-AE62-12F042EC2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4B9DF34-C18B-4FE5-93A7-7C69E91801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1EAA3984-98E7-4305-AFD4-3DAB4679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8D7D4A4E-35D7-4D85-B7EA-8A6795A3A1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D30EA950-C588-41FF-9396-65E065D655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00483BEF-A644-4E99-B2D8-332ADB8BAB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9656906E-29E5-4835-B04C-62A3834276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816F1B70-931C-4286-8F20-8AEA9E447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65058992-7BC2-4F39-B43F-FCE159278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6A9B58BA-882C-4D3F-9E3C-CAA97B67A8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8F8FE5B0-C6C8-4C93-BFA1-E392D689A6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355880F1-A9CA-497D-8C23-A60920A06B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2FE7A3FB-1200-4B46-B50B-357D5DAA84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A51632B1-EEF1-4573-A583-F6BC78829B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6675709D-09E7-4A0B-98D6-2EBFC04EE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275BCB4D-576C-47AA-B2D0-34AEC4877C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5632B35D-3135-441C-BADA-3D1077A216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D073664B-344B-491E-82EB-4C516843159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9BEDDD62-7EEF-4DD3-90A5-BFED83FA22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A39AA55-7C29-49FE-A3C0-F99A917AC9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25BFAD3-5AB4-4843-8375-141A5783B3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2713BC5A-2A88-4DDE-8E5A-8F635D7F0D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1FA011F1-2617-488A-9549-9E47344548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EDC6F9C9-F035-4657-BE21-2F8D1C4DB5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547B203F-FDB8-4A82-BF80-2E316C2DFE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29EC8223-E551-4E19-B205-F7F5F0BEE4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A16C772E-5BA2-4AC3-9C3B-92BC8D5800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BF119C09-895C-40B8-839F-B8489EF139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23C3333F-5E9E-473F-B9B2-A65AAB43F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9705ED42-F538-4AB1-A182-4A90DCA8C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807F6142-EE57-45D2-BD64-49463E316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BBEA9EBC-8674-46FF-81CF-2C8782CFA1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AFF1D660-486A-43DE-8ABC-AC4FC7DA94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C3D6EA07-12CE-43BD-B711-7787B964C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CBA5D76-4AF3-481B-8DD1-731731A00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7A77BCBF-3E06-41BB-9ED8-BF4B26AA8D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47DCE610-6787-44C3-AFAA-988858DF99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90EFE0BB-B7A6-4BF5-8DC5-2D7C8E9E26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61DCAB4-ABCA-48E6-B7C8-0D6D8ED5CA3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3AA52A4C-5986-4B0E-9D7E-05B0034E86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A6A341D3-6D97-494A-9C7C-BFF7F23531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EF599BC1-D327-4694-B0E0-23990407BE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A0398133-E1E7-42C6-A57E-F9553453985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B711B1A9-9282-41E1-990B-DE549F30BEC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4485CD16-FD8C-4A95-90A8-F8BACCF1D6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3FD059D8-5F1B-44FD-9947-F38D54AABB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B981C862-631E-45F5-94A1-CDFF1F5E69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5214EB2C-893C-47C6-AD4D-1A52F6A2D5F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1B3D2CBD-FA45-4C4E-9CEC-1AFB8D31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5EF70D80-18CA-47B2-9F6B-58CFEA8CB0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5DA605CD-70DB-4B6E-94A1-F9C174BE8D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1862536F-FFBF-4B33-A381-3E07ABEEB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DC462C1A-4BD3-4D7E-BBD7-002A0BB5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037391BA-C7CB-4D2F-B5FC-A8A76C1A23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C5210B9-7205-4116-9D2A-CF01C5DED2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420C48CA-06A2-4664-86CF-0386C7E65B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7DF494D8-ED2C-435B-B8E8-13BCEBD547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3864BA88-D184-40B4-8CBB-8A9126E54DF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898D8789-ABC9-4509-B8A8-A19121AF20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642B9F0F-8DED-4E5D-9F9C-62F4F0E7C2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A2E98206-0075-4BF7-8F8C-8214BFF9F94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A36CE763-5731-4545-A88A-F644D63940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D25F03C6-36EE-42CD-962C-C1E0D19898C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D789817D-5C80-407A-8A5A-00A9FFE156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C13062B1-62A3-4314-AE2D-018F802455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E3625551-36B5-494B-82F7-325C67D69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A33B3DE3-B3E3-4D4F-A090-188840B503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AB19BB5C-2FF3-4247-A18F-8C1DB2E5D6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BA915076-A158-4B2A-94A5-FC7DFFDF1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B8D6B83-A6F9-4C11-BD73-B7E2C0D9C7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B05917F3-ADBC-49A3-8C1A-820913EA5C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19179CD9-1F73-493E-A5D1-502A8E7B8B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8B3B6CE-7CF6-4400-9787-4DFFF8895A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11E6246-422A-4BAA-953E-6542DB30B8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26DC9C6B-FD45-4511-B593-57450D728C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4EAC98B-97D1-4E46-B9DE-B4577966E4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FC01026B-7E9D-40E0-B84D-E99BE0DD52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8DBCE93C-903B-4F7C-A0D2-7BF71B1AC1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439F5A87-1884-429D-AA7C-C693A4BF4E0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46538D93-50C7-417F-980E-132F63FFBC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98E4293-E0C6-49ED-866A-4B9C127F2A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B2213EB4-C86C-4C15-B022-53B476A6E47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881FCAD-17A0-4C35-837F-74D2A90C8E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D9D8FEA7-8693-4B5E-B9B7-25FEBD8407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23DFA5A3-536C-4E20-901E-A098A65D4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44BD586C-9859-439F-A185-A42CD52DD2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5156CD6-7901-4EE4-BFC5-9C8247F698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E9C367DF-875F-495C-9C3B-CF0B74527C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8F1BD1EC-552D-4E7C-8078-5F9B2B867B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F5C0E2EC-DCA1-467E-833D-B605168CBD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D533824-525E-40D0-9025-4B2471A500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CAC535D-B348-465C-8807-216E4411A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60A6D7E5-A921-466C-9509-BB06D247C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97327C34-9466-4DA7-B968-DD939543D4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FC6AE955-E573-4109-994B-6ED4D39C922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D48B7F7-5964-4137-9A65-CDCA26CD4E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2A14C27D-F52B-4489-B3E4-87B9911996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99CE1DA7-8E41-4817-AE40-B01295FD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447E005-25D3-4D34-AE98-834964A008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57D095C2-9AA7-45A2-A4A0-F4933CFC1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C03F6ED-19F4-47D1-B695-71BB353082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5F9C6DEE-ED88-4CA8-A48C-130B4898D1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F932B63D-CBFD-494A-A45A-67FCD9211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DC9E19BA-1276-4CEA-9A58-A1E2F0F5DB7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91A6C1B5-7DFE-412B-B276-90D306AE8C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AC171013-A6C4-45CC-9E64-BB96ADC9C0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CA3C5E33-73C5-40ED-AC83-7B3B826A1A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4BB4628B-A31D-4554-8B15-22ECCEAF736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CBAE1388-9032-4C2A-A02F-3D81F41632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E79E614C-DBA1-40ED-BD9C-9C1A47DB53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FE70AAA9-1F4F-4E38-B4BF-9F4C33DFE7E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64749A5-1DE6-4037-B836-A8F83A43C73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C5F0355E-997D-48E7-9808-E540323B116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D728E1C-E488-4A9E-8A84-DCFF1CE3931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CC1F61C-E77D-4B13-802C-FE47162B68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A7FE760D-D9DF-4B34-A98C-CCCF32A7A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3CD69900-BCFC-4540-A4F1-3CBCE102FC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2F4DAE1E-EBF5-4659-913C-17FB9FCAA6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C1AA14B2-DE7D-4765-B598-11504C4347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52D56602-FBFB-4EE0-87B2-8166D8D2C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BFE05443-4C4F-43A4-AD2C-7F974982F1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1FE5A8D4-4E1E-450C-978A-73FE856AC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5FB18341-6C44-45D5-B3EE-015B62BE6FA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307D3A4-EEFB-483A-AEEA-64299C84A8F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5693CE9-78C8-4F45-9769-D23233D6EA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5FBE8E3-EB54-4ECC-81EC-8224BCA3EB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7D2399F6-177F-4F5B-874C-557EEC9A35C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5354486B-1B83-4E91-A32D-0272CFD46E7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D30DB1B9-5DB5-4B50-BB79-68DE99D520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F9B70062-40F2-481E-A5D5-F9BDF872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B877990-869B-410F-B1FB-8A5D649BC8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9B64DD1-2938-4700-8650-535B0A7B384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F81D1F45-6930-4CDF-8697-DC3663D7C5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169EDA3D-6432-4EB8-B8AB-E9E45B557DB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D56B928D-7B7D-4ACE-9E32-F4B2550DAE3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FF4DDD13-70A7-4AB2-BB55-75C3A0D846E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66450DC-0BFD-4707-93BE-592C94F652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7EF95C6A-F6F1-4C9F-83DE-BBD2C42D7C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468422F8-9BF1-40A9-A6EB-8BB70788692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CC32FDB0-6140-4282-802C-96A6B854BE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52BC8CDB-6F06-4715-8E0E-145E6255BDD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7FC4C4B4-FF65-4CAC-B217-CA4F6FA1E6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B6425153-7E49-4AF5-B0A0-A2BFED989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A0B033C3-7D06-485A-86BF-989CA91826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CDB88C18-D68F-4B5C-9795-12FECAC126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850F86C6-4029-4CE1-86A6-E86BF48896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D2060F3B-C950-4195-B272-FEFBE1AB27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100B4DBF-4360-44AA-841F-DB35FCDCFB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CFC158C1-101E-42F6-A085-5309537388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E1CB0999-5933-4D87-9F57-5EF26A01F9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A9C89A6-C362-458B-B4E0-C98B7DED3B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BCD172C9-8038-4528-8016-5D45F1F589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2C7F013-005D-4814-AF09-DAAB5350F5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2098EE8B-0A76-4C8D-BAE2-0713D16AC0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A26608D-DEE7-4C05-8A8A-7C893C15E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E8D58BCE-397C-46D5-9563-D9B7744755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0C947347-FFAE-4CDC-9064-E4F00597D3A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92B93359-ABFE-43C6-A33F-1B219E72F7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BDDB214C-DF0B-4DAD-990B-40721226B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06BABE0-2D40-47D5-A964-8E0DF157E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7E463969-664E-4967-8767-E2C2A42025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BBCF2106-1A24-4FBE-B8DE-4AEB5B43D9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F687BC69-E63A-459D-B833-C734443DC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12867F9E-16AE-4DE2-8423-C668531C35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5C2CC01-4E30-41E1-8190-74E9D1E8CB8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BBF86A2-D0B7-4EEC-B0F2-85B127357DD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6AEF9921-3942-47BD-9342-329937C26C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5C84787B-87CE-4C48-AD5A-7622D9BDA2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194A422-C4DE-4FBF-9D64-A0AA6DAAF1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FF4DDD24-FD25-4F83-8F8F-B459A901AFC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1FF319C0-565E-48A5-B184-4ED585E607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6D4C0923-8B3E-49F4-AA3D-8E64A1B1E15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7D7BF40A-E6C3-4D6F-8E00-436FA90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51EAF447-E556-4B5A-95C2-C3FC4407EA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8EFB98-FD5F-4143-A802-D427083B6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0AB4F42D-FB90-4674-818E-2F586AE1FF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858DD0-DE61-4A15-A332-7BECAF81D9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C331FC5E-2DC3-4500-BC47-7AC89BB77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886B94A-56A1-4262-A77C-15AA51AE5A5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954F707C-B6BB-4F47-A542-2379F355B29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6B98115F-38EF-4A00-9D74-C244DCAE86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2B435BEA-70C1-4539-B145-91956DA35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17E6076-4EF7-4EA9-A225-985563A1BD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E03CE033-F6B9-4E2C-8E3F-C7625948F3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C4654308-82DB-4A13-8403-C315806CBC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D36FCFCC-A983-41B3-8938-B14C9523E9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69653FBB-3D06-48CA-A221-8DA3ACA3DD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CC1DBC40-E767-48D8-9D38-537A8B88D6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5BD5942-AD70-4BB6-8086-0DE48E4896B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E62E29C-A6EE-4179-B1C0-54FD93BA6E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BB70228-D252-4970-A38B-F4F5A7922A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EC3B816A-91A3-4D0B-8A9C-6695FFAAF5C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94F87D60-C419-4B80-BE57-D70C62B2E2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72542BF-1ED8-4345-91F1-6AF34A5D37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C60885F7-F48E-4E8B-BB45-6513CE354D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DDC7A6C-B6F5-4492-AB31-22E01CD8B7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B52FD62-E022-4C9C-88B2-D66A86F708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12B2E806-FE33-491E-88E4-1A80AE8623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6EBBCFA1-BF3D-428E-9DA7-D91AEAEB09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EA040874-36E6-4A4D-92FD-D1C0348B6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36A787CD-EC2C-4D74-A1BE-29E7D472B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F664CC6C-E9FA-495D-9C63-2DE724ED9D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B137AD83-FF84-4B84-BF14-E339869765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D9BEE2D4-7DF0-45E8-85D0-D2C1D101F6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0D4D728E-B13D-4714-9A1C-659922B19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701B66B-85A8-4D70-9360-8213471D2A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97EB0E5A-3590-4285-A9D1-6AC9983E77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380FC161-CF6A-4CDC-88B2-75A067F03C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ABD0342E-BAB3-47B2-AA00-970A5B5073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F0FA195-8FEA-417B-8265-ABCB90EA84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F543BDC6-FE48-49A7-96EA-A499548F42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74132CA0-D7EF-4387-821F-ECD32C75C8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3B92FBD9-8C45-4D69-8A8F-4B191C2A54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6C95F65F-2C59-4D8B-8702-0999371B76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A85B6AD7-D940-4991-89BF-3BC3CB555C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4BF09D3-DDE2-47F7-8CFF-621781C61D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DC7981BE-50F9-4C65-8628-F633513945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7B782CA-B485-4C32-9D54-EDA6A34B55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3C64CAE8-E5DC-4BF5-AD69-9BD793E482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08160FD8-1445-475C-958E-1D222562C05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20AAAC08-D6F8-4C2F-B9F5-CBE8A038E2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C5BC8C2-AD17-4E04-B56E-E2C781266A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A17C2FB3-E34F-4C63-A3E2-E6AB137D956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AF3C6967-5422-4591-804D-BA8C131270F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3A186104-F91C-49E8-B071-F914D2A93A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C9B206-CFC8-49E5-9B7D-2F26611565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BADEC08-AD56-4229-B0B6-291E11F21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E2E61154-5C22-4BD3-A584-FD0E8EBEE9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7E96AB53-E949-4C72-A5AC-BB791F8B87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9F0E4FBB-1927-4685-904B-50F52412D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39925AFD-A053-48D1-88A0-252B22E7DF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1436DC11-938F-492E-B914-157673455D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90EE5520-9D3E-48AE-9892-51F9DFC1E4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DD5445-2813-4CF3-BF89-81B479BD1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D6169F5B-CC65-4E40-87F1-9F82FF3CB6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79E092CF-D734-4737-BBAD-94BF65B227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8BCEA37D-BE8F-4941-8C47-EEE1540E0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440496B8-202B-400F-BF7D-E2AC3EA733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4E59FE7-F12A-4EA7-9C7E-14C0BF453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93580E93-1ABD-4095-BF89-3AB661F59C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9A1CC2B-329F-4E8E-9FDC-B118126BC7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726AF361-30AC-443B-BA91-42AD12F02F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3D1730E3-83D5-4E87-8C62-2E1AAFB714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534C209-9CC6-4903-AADD-B35D625B5A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BD053603-D233-43DD-92EA-52174B8DECE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96B57037-42EB-489D-B20C-B15E76512A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912C93FE-06AE-4E8F-AD91-85BE87E5A6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69285EC3-25EC-4F78-A092-ABE345A78A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4F3B4ED-E9F4-4632-BBDE-B02CA28AB2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D3ABC53C-CF9B-4177-8A8F-5DDA95130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5C2F8BB-186D-4629-8DB0-581AE0017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A9988954-3A04-4148-9392-C9B483E04F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BBFF93FD-8671-4208-9D95-CC4997C438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B3C2EE78-7A7F-4AD9-8D15-0170572E0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8CE18F9E-A19E-4078-91F6-20995505B3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C0883947-DC4B-4FAE-BBC3-B9EC73B3D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735A87FC-79DA-4A58-B221-1B5464C2EEB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3D8406DB-1761-479F-AD90-AF509F859D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18346839-D8A6-48C7-A942-DE7F382FE0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2AD9A1D-912E-4074-8800-35F89F86B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614C0B92-867F-4DBF-A1C0-B122DF548D1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BB201325-7BC6-4220-B8D0-0810A6E9A25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3485022-AA48-46EF-A45C-AE82A9DE466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3ACE26D5-F585-4848-9E68-ADBB1314BDE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CA5050D1-1B2D-4FD1-88C2-6AFF03C288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EA45A5F1-C82D-452E-A909-CEFD542E8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EDB14805-3130-4272-9F59-55DE582FCB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AE0287D6-B1E3-4655-AFC8-9629FCDB1E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88BC0100-5CA9-48D4-872D-D1ED99AF14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51E13E12-B4C4-466E-B209-FDD23D65DB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CBADD932-EF02-41E7-87AD-533064C4A96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CE795C4-4A69-46F3-9500-4F478F322D0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85D96545-AB0C-4F8F-A52A-A9D4E9F619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085CD4F0-FE99-4FC7-A114-2E30603130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289FA813-8002-42FF-A2F2-83BD86BA172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FFE21F98-C1B9-4362-BCA1-ECC0A5D09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0413774D-7A10-403E-83FB-52A4CE07980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28CE41A-BA3B-4DAA-8282-32939901D5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D8BCFB42-AFE1-482A-A21C-B276F9626E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FF47D56B-EFD0-41E7-92A2-FB8A3A769E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54EAA398-1AE5-40A4-A094-A7ABAFE5F3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CD4EBEA-CCD0-47DF-ACB9-2148A5431E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B6884C7-9A35-4B68-923E-C27C802284D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5D61F5B9-BECE-49E9-B83D-D14FC7AF73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EC4E4DC-B500-4699-81EE-A275D3AD711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B4B906DE-D14B-4AEB-971A-402C904F3EE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107471B7-C540-419A-AC1B-55E07595DA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95450240-9132-4D58-B4BE-B0D20E9EB0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3DB934F4-F45D-4FFC-9582-97DDA510A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4FB3E5-E170-4F89-8087-8CE3CED6A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4B8E898C-B361-4A9A-8773-1CD27A17C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BCDA8694-AF6B-41E3-973F-F5E6098E2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82A7E830-B211-4586-882B-0308902B9E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AB2EFE52-6E4C-422A-841F-3076E51A76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11E33D98-2D8C-4E19-9C08-E5D867C0E95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4FE22EB1-4557-4ED0-B712-EC2E7E63915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9BCDAA7A-773B-41DE-840E-C2A1AE83A80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D84E1F7F-D001-4B95-AC0A-4F2390B4CA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C4B84B37-5C3A-472C-929A-A9B8FB4091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146C4648-097A-43CC-888F-0B041F5701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4504AF8C-43DD-4B6F-8C18-86FE68FBC3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1590AAAA-9CE2-45CB-8072-0AA55067B97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64F678BE-76EF-4513-9452-870853A4C9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CE4AB8E5-62BF-476F-A696-A6554D998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2CFF484F-643B-40E4-9B23-5429D80C22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D79C7E70-C51A-4C55-AD70-7DA06B9DB7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AA358C0-C92B-4733-8E7A-838D2F3B38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73A06699-3124-4091-88FA-D43C8D507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A9611933-7021-4F6B-ACD7-37FF7DE061B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463E0DED-00B1-452C-8B40-979C966EAF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AEF70BAB-294E-408F-9F79-3A8357ECBF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F9E11B9-AFB7-4521-B5E3-81EB5329C8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8C9A3C71-345D-49DE-925C-ACDA4B0CD4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EE4CB7-65BC-46D6-80EB-ED6B19F0293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E22BE43D-671F-4A1D-B66E-18668D08D04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82FFFCB8-59EF-4F72-8FDF-72790520A6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9236B96F-C295-4B60-B5D2-5F0C4B715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4A637F50-1071-4594-831B-6767906A8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1F8D2517-D137-4878-8BEC-CBB42067FE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08FCE78-FB14-4DEB-8B95-503F60BE6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75BCC432-58CE-43F8-8CDC-67F6159D3C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CA0EE9F2-C881-4C9E-99D2-7191D5F4EF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C40149FC-9A43-4A6C-9F59-9D80C7E9F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FD614630-C46E-444F-B8C2-E4267BE70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AFD8FCB-88AB-42CC-B209-B45CB95707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14C256D6-44D2-48A2-BD08-B92418FB9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E820276-83FA-447B-9F78-5D02CEF28B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BEA72590-B3AD-49B5-867A-4113BABE4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AE7E49F-B5C3-4EA3-89FE-6426368508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EC5ED7A-DCE9-4B42-8050-28122E8067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16E14156-74A6-409D-91DE-FBA6DD2EF4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D38DCD7-A9C4-43BD-BAD7-F70C693E01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4183C8DA-57DF-4D56-A489-E826C50F12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213E4C8A-379E-4ABF-BA50-BCDF7E82F6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E1363E6D-0787-450B-B22D-7D2C89F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9320A459-F3C8-458D-B8D9-04395FC96F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6BD5ACE-D2B9-4861-B50F-78B4623C419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10EF1204-2A0C-4F49-968B-2F4638A3CCE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89DD5B24-0030-4078-BD00-713F338BC3C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BA680FA0-8BB9-4E3C-A62B-27DE9E5334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08494CC2-0E6F-4CDD-83E7-7D55074E15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75BA6E39-0329-420A-8FAC-17801F2E9CE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B620231-6266-4DE8-8B64-DCC0C34416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36336C2-8FC1-4571-B23E-ACDA8C6F5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E5CEC51F-A063-4774-A49A-20D701F2E8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63B6202-185B-4FB1-902F-AD872FF85F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280E13AD-B2D1-42DB-A985-A96C51C6B68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723A62E0-5EF2-4C00-9C5C-320C396BD9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BB5F0BED-470E-476A-98D0-5B83FEDC52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FA5EFDF9-7F6B-4EFD-9FF4-18CEC866E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97223835-2FCB-4CD5-88B4-C57F0E66840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5E2BD799-F053-492E-8E56-7D7D611E215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995F9605-6182-4374-8EBF-DA2538C2FDF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433FC297-2867-42E8-AA9F-7336B918A04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28404F95-D3A5-4C90-BFFA-11AFB29603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29BBD3E5-9DA6-45B9-981C-B3684449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FC0DA5A0-CFC5-4520-93DB-DB911750788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0C8C944D-86B2-4808-A322-163818A7F24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BD41ABB1-5B0F-47D4-92A6-A52C386EA3C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64DB431-3AA2-4186-B438-445CF902EF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CDA239A2-723B-4572-B0AA-4B28037B68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2E54E0B0-DAE5-46C0-808C-B3FF24D755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F734206-66EB-44F5-A3A4-DBF598B7A9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A7A5B798-24DD-4086-BD06-1F8FD17A3F9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3C9F6CAC-344B-4593-9610-05BAEB80BE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5D5EF369-B77B-4B3C-9902-884BC8447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E5ACA350-2C27-45C3-BEDC-5230D1BFF3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9754A918-2BB1-4EDB-8FA0-74676370F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8507287-811A-46A7-BF61-4E335260E5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1217D3CB-2389-44D9-A6EF-0E6D5992A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82502DEB-E30C-4C37-863F-A2583BD8D2F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F6CB3044-5DB4-417F-AEB6-9648683F6FB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66454BEB-54F6-4F04-B53F-317AAED1C5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9C6E2713-3976-42AB-82AE-3ECE32BE78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20F48BE-EB52-4BC0-9E05-B51ED354135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4D8F83B7-82E6-4BDC-A6A2-FCB09453C0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9F6A9848-75A5-4644-821D-A5A73524D08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1D74B116-BD6A-4C54-8C05-3E5E141556B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82D5D0E8-97C4-4C2E-80BC-233811C0B2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89154AA1-9FCC-4A6D-B941-65EF1AA163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EFC271BE-0FAA-44FF-9398-111D2AFC77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5454A356-D256-4CAF-84F4-17C7AF2BFF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7357BD4-476D-4F34-A918-2C75A9F282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53C51307-FCB0-4CDB-ACEA-C0CBCF379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A23BC98-8D95-4663-B1CE-FDD0EDE4DB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55ACCC84-2E9F-4669-B150-A75B868C2B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DE114EE3-CAC7-4695-A669-A8EA7B13F7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743D46A-2642-46E3-A4F6-1EB8095DFE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9C9BD7A4-1932-4360-BAC6-6D57DDB4F13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8913680E-96C9-465E-8EB9-E8D97B5B6F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294A626C-D991-4A19-92F3-E32EA07C21A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4C086BAF-B5E0-437E-A4F5-098CF45977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FB556DE7-75CC-46B9-8250-DA05EAF2BB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BF5E4F0A-6C0D-4739-9885-7E83FD986D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91E5AE43-8256-471E-9F77-6A3F8E7864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BFC08AEB-E9A5-4632-B6A7-648AE3A52D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59D83E0-A301-47DB-AB54-47660FC84B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931BFAB3-8730-461B-A1A9-C956083B4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01D3BC31-7318-4F73-9026-715BDE481A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B4E38920-DDB6-40DC-BACF-84FBA6E9F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5905DBCC-2BD0-4A0D-BB9E-1CC60578FF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934F6FF1-0C62-4453-80F3-54B7C97248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53ED5843-0B73-4E61-B770-818E354473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4556F6EE-B00B-4E7E-AF75-F9C3AE282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51C2FCC4-6FF3-43BB-9627-EB700EDC1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C7A592E1-B6DE-4EA5-A90C-942046BA4E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286541A7-F4F3-401A-B618-0B21E848ED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C306AD17-AA0F-4F45-8B8F-1C43A621DF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B205B9E6-D114-454A-8B89-5A91704FD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9D42CB09-D70D-482C-8E16-ADEF094719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466A92B4-C64F-4FF0-84D6-BB6CE25DBA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BC95D7E7-A6BF-4BA0-A276-64972D3244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3F530008-795C-4A1B-A77C-0C1C0C30EF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39132D01-6B16-408A-BD2E-256E5DFAB5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EB9B9353-BAB7-4DA5-BB34-12216774610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392B4F4B-806A-4216-8630-662CBAD006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69A64D49-BFD1-489A-9B38-90D05F1CDE6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21EEE155-F548-4577-9C53-6D2CA792BAD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3BCD5926-5D23-4178-B18D-70BA22B733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D785A831-00AC-416C-B344-A3BA1DC14A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CDD8A077-8554-41EC-A932-D4C019697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C988842A-9F68-4131-8154-921515E14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EFF70D3-3C28-4911-B3FA-DC3DB40A58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93D77F2-E60F-4F0D-84B5-437D39E3D9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E1E5414A-F7A9-4BED-A436-C311375A2F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F68E4006-E76B-4B0D-8D74-A178E1A9B7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472797D3-68CF-49AB-9BBB-9F256AFAFA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6423FA83-572D-4EAA-B0A3-E93200DF60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62006B1F-2A74-4F69-B8D9-F4EE2F8A51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3AEC6E1-DC23-4C33-962F-D6877898FE5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D4F01003-C791-4847-8B81-ABAA1B78E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8FD34FA6-7167-43FB-9306-3CA174A35D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C620E474-E297-469F-B9C1-2D6E9FEBF9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2364F330-1A6A-4880-B959-61AB33F0F1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A0C46E50-5C18-44D1-AFDA-864D3F71AC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02B663E1-3B83-4DFC-9209-AA19D5DA61F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7AFB-22C1-428B-9820-F154433BC0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3019E631-751C-4AF5-9F83-983D08A8D8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C93957EB-E06F-4E9F-AD22-8B4CC94FC5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7175C4CE-CBB7-485F-B134-4D40C0E466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67F7959-FD7E-4112-BEC1-6204E560AD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ECF2DD1A-E2DB-4256-B702-353D2F55D69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5C48B7B7-4336-4DAC-B590-F76E3684BD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FB666FF1-82F1-4479-B86B-FAD1ABC1CA5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C793BF66-7A18-4EDC-ADBC-1BF86036D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B91B3383-B659-4867-8CB5-D00BD96AEF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A81CFDBF-88F4-4421-8EB6-5CD89DC475E9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A6F5C44-B8AD-45D1-BDFC-21523B2192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39AAFE1-8CC7-4F5B-B497-367CE709E8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C429E692-4B16-4334-AC2E-0028760207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3548EF6E-6FFD-4DA7-A287-AB654CD324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8AAA2DCE-9627-44B8-BA1C-2644BCD268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7882F410-3CD8-4DDD-9DC5-A98018008E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37E37C54-6EBE-4E39-A3D2-F5BDA0AC3E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538E3B9D-370B-4937-8290-4F6CEBEF4B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1BD98057-305A-4175-9E92-CEC1E5A6E46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1CE41FA0-D1AC-4773-B30A-2A8CA9A43C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92AE6B6-C144-423F-8560-8A091789D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D57DD50-4328-43DC-A986-CECC53468B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FED2AD6E-B75A-4249-9568-D7E0E49B2F6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7D9D67F-E25F-4AC0-8F5A-4CE80C338B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FA356379-B90D-498C-A0D0-53FB5B5D50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03F246D-CA80-4FA4-B048-AAAF24A2FE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A31670CC-C710-47E4-8F21-4EEDA35E40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B703C50B-B358-4DAC-9991-EB7063F5662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481E40B8-52E6-4A55-A671-FA7A57FC2A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12AB14F4-812B-403F-A868-59B59F5B94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A49E614-4F4C-4737-98D7-5A7E329D9D3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2E2CAB0-0AA0-492C-96F2-7A526BBECC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822114C6-C1D6-477D-8D11-00CE3D03C9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739B7392-181E-4164-ADA7-470871D53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89F0E749-8FD3-4014-86C7-70290A9572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FBAE630-0229-4531-9B90-BE8F100B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389B5842-757A-4877-BF00-1934691D4E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E31B655B-A6CF-4D91-B078-AA012BB179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AA272320-74BE-4A2F-964B-C24810CB27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E39CE3C-318B-4E7E-ABD3-9D549B1CBAD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997535B9-AE39-40C7-8CD5-CA8C548891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8E778391-A38D-4600-8AF4-18A42BE3AC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54809D84-F67B-4EE4-8547-4A58511BB36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DE452CE-B976-4B16-B15D-47D9C88662A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882172D-B7D5-4FA5-91C3-B27CC2611E3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93D265D5-CC22-4ED8-B31B-28CCE4E303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90D0B46E-E02E-431B-8094-227579D14D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9C07DA32-65E3-437C-89D4-A4D4ECDD8F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2737E72C-4426-42C5-8CA9-77E57D0EDD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C756D86-45B5-4D91-AD53-3759A35ED3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F822FE32-8D4D-4F5B-A875-ABFECC309B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18F44414-C4B0-4FCC-88FB-B41D5E5BF64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2BD68230-04F6-44E8-BED5-B97E23449FC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5CD6BAF-6FFE-45FC-B96B-02BA9B0573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655C9809-AC0B-4281-8321-55ED4A77CCF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F00D502F-318F-4B46-B3D7-BAF77095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E95CEAC-DE01-4FF6-9FC8-FB647ACA9AA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406A8BF0-A9E4-4910-9D18-1DBAC10DECC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39A75660-E114-4D7C-8836-B00BB99B76A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DDB6E6AD-BE28-403E-ADE8-86A1D0A67D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8AE358A-B451-4768-92C0-A232383B2E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243C278-15FB-422A-B0F6-1DCB5580018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BE0F253D-F6FD-4B72-BD54-721E562E4B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3A2157C-9690-4FC9-B7F2-240D0BB3D1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D09E0EF3-5DC7-4268-BBFD-32816D449E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A6835CAC-1013-4903-959B-E4D4551783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E0C1A42A-3E97-4E35-A982-F3423BC338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261416F2-3403-4940-B587-D0D675939F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B1A8AC56-8CEB-40FA-AD31-258459FA58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5A5480F-437B-4E0B-BBB0-B01D3BBBFD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2EB43B77-FD25-4F41-B9AA-BFEE4B3F62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B59187AD-A038-4B05-B5D5-B6716FF529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B44E5C12-5C7E-40DC-B84B-F298D080C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3F57EF8C-8AC8-4645-B0C6-7BD24106C7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C2B3973D-735C-4F67-AA03-596BB4BB6D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3E62477D-742A-4D56-A633-318E442A3A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32BD130C-D4A4-46A1-A40D-7BAEB6E78E4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BFF746F6-CA09-43D5-B194-20551047A1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921D4F4B-9DC8-44C3-B28B-55DEA4B47E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D0F5758B-A8A7-48DA-AE95-042287DA42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F1258B0-A474-4086-8A0B-712C5034A74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0EAA83F-0C9B-47B6-9FFD-82C974840CA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CC6CC5D6-2333-4D39-9919-D0ED0E76629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78C8148-6F43-4887-822F-D5A3EFD372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13CEFC12-5C21-46FA-B4F5-7336011FA5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3ADB3162-E512-48A7-92EB-CA322D8C8B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B821752E-E4CF-486D-81FE-81F2297B6E0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A69E61EA-7545-4BE3-BF1F-5D0A19C879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7ECB3F14-56A5-4ED9-88EC-6554BE4E03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C118716E-5DB7-41BD-A181-6D17995772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A94058FA-0FE7-4F39-8383-AFBA4CFA40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6FA38B71-9A74-4051-AA5B-03A839F292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266596C5-C3B5-444C-9CB5-96FD788B50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F94BB197-21A0-4EB9-B871-8AFA22244E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0FF1DD6F-2EDE-4A5A-8AAB-F1E08979CF9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D4871F6D-FA1E-4F37-B3FE-A1DD542F217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F1CFE0F0-B429-4DAF-BCD8-136A7FA3564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71D0DCD-89FF-4A34-B53F-550C55BFA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890E1BDA-DBE7-4775-8015-928F3C1653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E875473-1B1F-45F3-B566-ECAA515017E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7DFC2FBF-A327-44C5-8488-30ED990099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F13A6A94-515D-497F-A004-38B914708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86D53634-8317-470D-9953-8922129F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CA5F6D64-3C9D-430E-A3B5-BB3DFE55DA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0226128-D810-4FAB-A36F-A7D1D0112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2EB8A3C5-13B2-4C72-B045-795504C92F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8D1B2270-622C-40E2-B024-A892DF3BD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6E6E0962-4F62-4445-A8B7-7E5C36831D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2B28C38C-E867-452A-8F29-0242E996A2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F3ACC2AF-2DF7-4068-874D-0850401E33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38F2D80C-6DDB-4DD1-8558-7CE40D93E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ECA2F4C6-D01E-41AE-914A-C57DA922F8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0C311EDD-5E02-4059-A676-E49891E175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469C4371-7F3D-40B8-8F8C-C9DA8E8D1C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D0B02D50-1990-4E20-AA43-0B0121D978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DBEC0A4-CE49-47CA-BEFC-7FD2BBC1E4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02583C30-07BC-41BB-AC3F-26F1385FF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1BDA903F-22B7-4D33-AE44-2393AAD09B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F2FB0C40-1D5D-4647-84DB-C93D543AF9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2BFA737F-A368-4809-9486-9A5114C7AD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D3A38E6D-86A9-493C-B3E6-83E023C78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F48F4CD2-05BA-47D3-8515-DA8A73D1A49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204860F8-D707-4FF7-8614-B533E4660C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5F985505-377F-4419-9035-3055C3622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671F821F-6C5C-4BD8-8D89-DBAA3CE01B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22D6BEDE-6E6F-4BC5-BF41-EE87FFDE5E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BCDD0156-77D3-421E-B27D-A67340D508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DC1EBAA8-4E08-4C7A-99F1-E020509635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4DB2FFB7-AF67-4B72-9043-A6539F2A7E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DEA87CE2-2020-450D-B90E-7D9FD0CEF9A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3097542A-AB5A-489C-88DC-BC30B1E4E82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AC587B80-1BC5-4D40-B2AD-540DF3AE7D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8C48489E-BB9E-4487-8260-5BEBF09FF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7F3A3B6-5762-412E-9D48-FEE7509BD7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F5FE9B14-2F3E-4601-91A5-EB27A25E66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F5DFA8C-896E-4496-8DB7-1CB35896AC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9764E3FA-20F9-4CEC-9D1A-51015DBB30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FCD99BAB-DA92-4DFC-854D-95357AD319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E5925ED-59A4-462A-8BAF-FB8BBC156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EAC312C-DAA0-46E6-8638-AF51060E24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EB591D63-905E-4CB7-987E-709269B625F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D8FDF1AB-EE9C-4E82-8D25-548BC88B6B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9630235E-B1DC-4D6A-812F-94CC5E73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8F4D58C4-23C8-4DA2-83B4-5066BF1F86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25476E68-FA61-49FD-9F3B-C99D445BAA2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48A3DF5F-2298-4FD5-A4AD-3722DF2037A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F56AB7DB-C236-441C-B4EF-0DD40634A7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91E503A-5265-4405-9AEF-C4C49EDEFE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5890E479-721A-471D-8D96-E54C4CA717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CA35BDCD-6C42-473F-9C4D-4B79F91340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34114365-E7DE-457F-9F2A-1D39BB1535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D137526B-C993-47C4-8356-6011D75406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C1B3094D-BC05-4BDD-BDC5-D1005B139E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599B00DD-0474-4416-A1A1-B6C7669CE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7686236C-8DC0-4F67-AB67-6620541012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112BF618-015F-4BA4-B78C-6F8C95723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45141C22-7F24-4FB0-B805-9F19E58541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5720C74A-7C8B-4C8A-B744-F8C781C4A4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14447371-581D-4D97-8A88-846864EAA7B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D90E9652-DD83-4890-90F6-3A91A2F3C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8A9E1812-3831-4736-942D-C19FFDF20F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EE1BA8C-B29D-451F-A150-50D5A3475D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3B24284A-9F5B-4C7E-9B8C-0B35641669A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3A45BFE5-B8C4-453E-89A5-9F980680ABF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8C1B9A4F-88E6-4A4A-8C7D-2891E425A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6A992B16-E284-4D41-A784-0A8DA6DB8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2503585E-0517-46EA-B8A0-DE940B3C5D6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83129E11-7271-41E4-BB45-4FA5BF7167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85487792-3A34-4E09-97D3-3A7EF2B4E0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5A8FA537-51FA-4330-8373-8137F2A579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A59C452F-DAE2-44B6-8B51-D06E9273D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E0CE6E06-2567-4B1E-835D-AF81283AF6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7D57981-8433-4B2D-B240-FACC138CAF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5A505A3-1D64-4EFC-98CF-B04F2A4832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E8EFA17C-DB46-4C83-A41A-2D8F3CD52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8EDFE8CA-2059-4535-802D-BF8693B7072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01B2F0D3-D764-4D4A-9B78-66BC46FAE6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871916F9-D7D8-43C1-AA1D-587004B76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8BF1B001-F871-4B4E-A74F-0ABEE7DE8C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ED83AA33-4989-46ED-A6AC-079021AF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65380D6C-2931-4D4B-9423-FD42AEF7BE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A4DAA0E2-F0C8-47F0-AB07-86B422563A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DB7BB939-2431-494F-AFB5-32ABC3F7C2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5D47C68-C384-40A2-BCB5-98C2C6DC09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50304A4E-4619-4544-BD30-DA0A3564BD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C3BEFC16-54D0-4B22-A0B5-D99AF645A7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7802C15-67DA-4232-A454-CC056959A8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5528150-5DE7-43A3-AFCB-3899A118598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2E06718B-3067-409C-ABA7-D06192349F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2F7DAA63-FE67-416C-A73E-4BAB687948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516498F-0C04-4119-AF0F-96E7B175B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F88D8AE8-33CB-4DBA-94BA-20FBF8A78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D3417D2C-E4F9-42CA-9862-E86CB4C8FF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D28C2126-B635-4DBC-AEE7-66A10E03A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B38FD428-378D-428F-B129-69A68C9C40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0ED9F490-1358-4E7A-B4F2-9FBC82F6EF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72CC3F5C-59B1-4AD5-AEA2-D54FA961DE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E2E34D90-E631-4707-A8BC-81C25E639C7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E36B4265-CDE0-42A8-A129-C8C9864132D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D8044B2A-C6C4-4DFA-AF0B-E74A438F1E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63B2AE42-C6C5-47F7-A05D-AD8E34E7D5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E185E958-CFBA-40AC-8B99-702B5F1649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2B9296D-F632-4FEA-B237-8AB442143D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B9FBDE2-A411-4CA5-8156-659F121E3C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9CA9063F-2944-45BD-9873-1ADD91AF257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6C962749-2809-450A-8AF4-4299AA7550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4A6D5645-E90F-4F4C-A2CA-A478DAD39A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ECF8E427-52F0-4072-B133-E375209E42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F993BAE2-C6D1-4AAE-9CAA-252B995ED8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2DC526D2-7997-4611-B93F-570E4B43B0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B81CC676-FBB5-4EA6-9961-C655439385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F27B142F-F1E9-4C6E-9D12-A9193C4CFF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487890FA-1B4E-46D9-B75D-CA26894441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9EE812B9-477A-4670-AD54-A87CC1971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69AA897C-8DCD-4ED4-90B2-B09E4E0784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134E993A-E216-4C7D-BB82-F524E6C8B1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1B8F5A2F-6FC9-42AA-BAD9-B371619DFA2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12ACB296-7A58-49CA-94F0-DA349A2BD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95FEB157-E5C3-44F3-8866-A062C173FD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087809CC-B13C-4B7D-9DC1-683FFD7ADF4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A6ED260-798B-48A7-9AF7-A6641C5B97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FE2FDB60-ADAD-4BFB-9A18-D59AA3F0EA6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8E1E4E7-FCCE-4EF2-A796-21383F83EE2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3D12D5FB-0CD5-4AD1-B0A0-293EEDE3F3B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DA9A0D-7314-40ED-9102-A64D0BFF14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1730D9FB-BAE3-4778-9210-B67445BFF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E0F4FEFD-826B-47A9-91C0-C0C06FC29D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EEA78FD0-03C1-48FC-AE9F-91D2EA46840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90248A7E-F6BC-44A2-90E4-1F2E1EABD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3E23B32-6FBF-409E-90C2-CAA274DC3B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C107481-5098-45B3-B468-35CED5CDDF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7948FCA5-E65D-4FF3-8873-C1A0695429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9388DF22-3B9F-4A52-933E-6CB87D4C90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DE8C6399-DCDE-4585-A0C0-E756C3D91F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6906F98F-18FE-4124-85D1-812BF13302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9AE07A97-3BF7-41AE-AEBD-D4E6894339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F951D273-CB0C-4602-BC86-8F4223057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F9780AEC-95C8-41D1-9ED4-B6DDCEC17E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757703AC-A7DC-4C68-9AFB-F5D9AE01DA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7C091A4F-0C3E-41EA-A9BD-A90D8C5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2FAD6DFC-7752-483F-914D-693638442B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58438429-9C47-4B39-BB30-62E5DE2720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D35135A2-16C3-4E6B-A678-0905B42AFB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AB6A5E39-458A-4ED1-9CE0-FC792E9C4F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A8CB8F72-BFA0-48FD-A49D-5D94F7A1DF6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D1FA93FA-E461-442B-B5BE-B9CB43C383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7FF3B20B-7311-4A46-924C-D95F561145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3CA8A778-D7D1-44DC-AC75-B5D6EDEE2B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F3A56066-DA7A-4CB2-9EAF-264010B2A9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948050E0-E73B-4E5E-9E0E-1A831521A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DDB71F09-813A-4A12-8EC5-9630583DD62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2BF6ECBA-F24A-4706-AE0C-7966314603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2689EFF1-03AC-4697-A44D-432A7E889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04420E48-BAC4-4F7F-ABE7-966B4A0446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82362B36-D41A-467B-AF2B-2DC782667B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6AD0AF47-0BF7-438D-AE97-CC4BA881C5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9F78A18E-61EC-4CD0-9B81-031606DA9E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2FBE097-D877-4582-BB2A-555D6026D9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FD0E7FC0-6BBB-474C-97AF-A3020AE7A33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71C63DF8-746A-42E1-931F-A8DAF47D43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13CAED86-1680-4EC8-8310-2B65F40C7F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7E1196A3-9A1E-4168-A60E-0512D672CD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AEB2638-9C18-40C8-B50F-CE3C10F8210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460786F9-EA17-4765-B545-358D51D9D65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36F80C9C-05B0-437B-993C-9BE8A69F8A6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18547167-C156-4754-AC40-B9CA41B464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7D027366-3B05-466D-8C9C-2564191DB3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C0186D70-E3BB-498B-8180-667B8DEDF7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2E053AA7-7443-4068-A919-DF5F3E608D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FB66B95-08A9-40C2-AF1F-AF35582A6E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7DF65D5-2683-417E-9CAF-D61C8B418F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FA4764C3-5ED9-4CE4-84DF-FACC3C666AF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B0657458-5EA8-496B-B688-08F910D97A7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C9CBBC85-CE31-4158-9B20-F74A089877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20B89BC4-BBE1-413C-8DC8-4E08EBC580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F791AD5-1B4C-4A6F-AE7C-64A9F06B15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562D23C8-5B5A-4258-AF33-890AB3CF92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92087C26-481E-4D07-B386-ADFBCEB93A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F40D9C7C-9EBF-4C04-8078-67DBCA079C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5D5B5245-BF33-4D6C-9B40-2588185D79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8E9A01DD-56EF-4A0F-8B3A-CC0F4928A1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91DA458-3828-48C2-AE77-4393B82FF39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69EA857-D0E4-4CC0-8FEB-863FA66B27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A2DE93CC-AEE5-4336-A9EA-5DE03C58FC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C0AA8C8-5FF8-45F1-918A-D7FC779D6D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2E36CF2-B262-4D85-A283-7929EEFD25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BB3A17D4-D856-4E14-9F09-8798C4D1C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25E3956-C32C-47DE-8974-DC8B95E6F93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54D9EF76-D52C-4740-A1D9-C1934ACE847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F98B2A16-0B9A-4937-B824-4B54AD5E4A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EE0AD69B-37A3-4185-A5AF-FA7D79B8D6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7C31C538-5B50-449F-ACE7-4A43057FAC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E4985A92-FCB0-47BA-9DFE-AEDD383F85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58D1EA72-3F61-406E-AF54-F10607DD0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F8C0A24-2E20-4126-8AE6-E9D6E5B6B0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7790FBC-26A5-4B54-B481-F2B497AE17B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E5979B67-9459-4C23-9B87-9AB20414F21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FEE32003-ACC4-46A0-A4FB-4E0852081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E72DD44B-E703-423E-B926-D35F6FE5FA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2F244D1A-50F9-4E08-AF0F-371FCD50B3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99D0C916-9725-49C3-8332-48D5F2332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284065E2-6284-4250-8447-B00023A7598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1AA05E74-7AA6-43A8-82F1-89412EF7EC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5687242-94E4-4B33-A783-F79F44EBB1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356456F5-9D85-4CE9-B24A-92C28372AF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F8FB858D-A179-4D62-B652-418B8827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39C3D2C6-1FE7-4DB7-B99E-983C6C2BE4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CE5492E-2887-421C-8A13-46319EA228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3ABD604-A6F2-4896-BC29-46B63CC16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392AE18F-3ADF-4B30-819B-B150B80D1F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29FC69E1-1C98-4BE9-85D8-5CA82269EB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E187ADDB-4E0D-47CF-9119-B0FBF828EF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84FC0183-3EDB-4527-897A-40CC0B765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AD1F7F2B-94D2-46E5-A27E-09219CCF5A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95AAE1DB-EF89-4781-A26D-487325ADB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4827CB09-BF77-495C-819C-10CA2E5173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501F2852-2EC1-4A98-8CB1-2A6371F31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38A9447C-1908-4EF4-A77E-3C94014B4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E7A88BB0-43EC-4A50-86D6-6496A01574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B0353CAE-570A-48A0-A762-608B0288D3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8637CD55-28CE-4766-9FE1-1D2ACF920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311F87F8-7EC9-45AE-A220-339933A19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32F9E145-B21B-4A26-A8A1-B8DB531EA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9AF11600-32F4-49AA-B823-B033219583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DAA38DB-BE1E-4F46-AE6E-95FB823B90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501C89C-C379-47CC-AA82-FCE54C12D33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9BF539FA-C0D8-452A-9388-80F52D518BA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87484E3-7383-4799-AB05-D108FC2B85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68DD6772-88E6-47D2-AE9F-54E420E1A6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B8CB2FE-0CC4-4EA3-A658-E746C7E342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F39AF4D1-9021-43C1-86B3-285820DB8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4A93B79-557A-4A3B-88E6-8931CE5E55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1C0E532-F4D2-4B6A-A8F6-81FD4609643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9EE4BCA-D89E-4024-8A74-16AAF5A680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4A5BAFC2-3C0A-4982-A29A-26081B487F5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7ECACAF1-1BD1-4AEC-AF88-F0665FCBB6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538FE909-679F-49F0-B19B-D7FA57FB61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28829B8E-4407-4F1A-BBFF-6D62FBA5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E9556A92-B062-4DD4-B21D-04F07ADEF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1E485F80-DB6B-4B50-B539-FBC8973A2D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A4BC9E6F-15FE-4790-99D2-87F41C78E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398FD8B4-792B-4603-81B1-0BD6FC25E27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D58143FF-4FBD-44F7-8A6B-F3F533359D8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BC760D1-96F7-4FDC-876B-EB00484252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EC5A5105-9520-49F2-BF8C-21F32DB994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791E6A8C-5E67-46D8-B669-BD956D09ED0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96DD421C-9885-4A89-864A-760DFE3360C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9A9F47BA-FA21-4C60-9B49-5E73946AA20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D6139C7C-2EC8-4355-90D2-1B9BBE14DDC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77D6CAA1-D3EC-4987-9E91-36B1648B9C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8520E3E-026F-404A-AABE-E3D68506F3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4A9D6-7670-4D37-9360-1DFFF64530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B7393C12-2053-4381-AF45-C5DB9C9A43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08914D0-C372-40BC-8C1A-81A380C0B8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E8D7011E-013D-48E4-819B-42311C72E0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1F48C6F4-BB62-4698-A3B7-369F68C635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B4B0C26A-6D6E-48C4-AAEB-FBC5BA9702E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22E59DE9-998A-41C6-89D4-65321F78E7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2D6C7C8D-C31F-4C43-ABCA-12ED14FB55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B2E3CEF6-32A6-4D19-B321-6FE41F91B12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83C3C165-416F-4165-944C-C02C5A45F94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7E4E4CFF-B8A2-42A6-92C4-D2FA3795E67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745F56B2-62FA-4F87-8452-9DA36CFC3D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BDF0D817-FA69-43FF-8EDF-921F7FD0BA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F6C880-9767-469B-B188-D77759C420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4901362C-8928-4E9B-BAB1-C14B88BC2D9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8A0D616F-0916-4F84-A1AC-72362F9ADFC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DDF9A3BD-833C-4277-BEFF-8DF2FA74ED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A17C4709-A1BE-4DA4-AB57-8BABD2896B0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3C43B2C3-48BC-4723-984E-83A0211AA9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E3D00C2A-EF51-4691-BC11-D232986A15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84E76FDC-B7E3-478D-8FA3-A951F030BC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EF06333C-BA66-4F9E-8E14-1BDCEF0A49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ED5F728-05A7-449B-A4C4-DFCC210DD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9E2BA058-5878-4470-8448-E74A72DC3A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99ECF2FB-6640-4F59-AF84-37CEE7A0A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07F5EE6-DE53-453F-9DBD-4435D29CF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C098E1A2-D56B-4F72-879D-9C5DC8D62F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B4A32DF4-DBA5-4563-804F-86D94AAA04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F68B8D0-A470-484A-B00A-E06A0328186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8C0B8EC-19E9-47FC-B805-511433B515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2C90FE4-EE59-44F9-B596-F205BAF705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3610655D-E117-4F16-8DC3-CA988E566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B3121023-622B-4E91-BEF9-6221743744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37A598AD-2DC1-41F0-83A3-C8E62D0A35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2551AA72-D1E7-4727-BB74-E9447AC0FE2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702DDCCA-19A3-44D6-A77A-5B88FA805D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4AC5D90D-39CD-45AB-AA64-FAF0AD61D4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A8B88C1-95ED-47E4-8DC6-61CAB44CF3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1BBCDE11-F07B-4C4A-8D91-C71169EF9B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C0F01147-F33B-4330-9AAD-C90FD38ACC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F6E82459-C5F2-408D-8D47-D37C989B7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639A3371-F09F-4FCA-9225-9FC2218241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607272B4-1604-45D9-AD98-2206C77E305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F519B8CE-A88D-429F-BBC0-75C38F8755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1131EC11-402E-45F4-A333-A5AC52A4E5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0E828775-2601-4270-BF8D-CF8FA43D29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E867394-B61B-44FD-907D-19D1D17A4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189E190C-E1D0-4679-87AB-96F41781263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D509822-1FDC-498A-ABA9-0C986D6E9EE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7E1D3FA8-74E6-4310-99A8-BEBFEB23C5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470516-44A3-4531-B4DC-2A62129127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BB69819E-6ED8-42E1-A307-63C840BE17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9CD0B85F-96C4-467E-9089-690938FD5C3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E07381C7-777A-43AF-B452-23762A5DD2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D765E228-3FB5-4387-852B-84B2FB7571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42192319-3462-492A-AA24-DFB0E4CE0E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3A1E0DCF-E577-4BEE-A52E-AF256D0AE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3EF5EFE2-8F1B-41C7-BA0B-2ADF8A5E27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61555511-1A55-427E-BE57-3060301745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16D46DC4-5459-45E2-8FBD-7C8846DE79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A25A1221-0C35-4AB0-99D2-EC3A9E32C1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E2F03E9-C944-42E4-B7F2-0DADE979E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4E4CD2EC-8061-4349-9973-3F9120FBDC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E88DDD8-C055-44D4-A318-4D8EF359D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A451241B-CCA8-448E-B36B-BA2B73E1A1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7C5C6C62-73DF-4539-87F2-DB89EC1A26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0CE5CA2B-DB4B-4A31-9972-1595D4D409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853AB10A-B233-4033-95DB-FEF09E6704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19F2A152-3DD9-4117-BA6C-8BDBE431E6C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4C4ABC1-8D9E-4940-AA88-E6E15476E1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00475A7A-563F-4754-B3C2-113DED402D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69D6EADD-9105-4B91-A7FD-7FE94EDB4B0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DABD6392-97E2-431B-A503-145B0E59FA7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4529E9A-B2FF-4D0B-BC37-DAFC3A96F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8BE07692-988B-4E6E-9E5E-2B63CE7D40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7D1B921C-1560-44AA-8615-F359D1F564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84956547-98EB-413D-A673-0E71CF994C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E131B272-ADBB-492F-8791-24B4091B8B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3673DA59-50D7-4A3F-8A92-00306C84AA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55473F71-0331-4DB3-8D57-54AC855CD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2F7CBED-1AA0-4558-A9D3-239B6875A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7E0773D2-EE94-4A8A-BD5E-573CE58F5B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83258A45-0895-43D8-A348-CF291CF10E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E23C5EBC-F03F-41BB-BE86-4A4486764F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BBE05B08-FBC5-45FE-81CE-4080F32F20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3E496F58-6100-450C-9715-60D1CF28EA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CA734B1-7DEB-43BD-9DD5-A6C09C741B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FD54428-3201-4227-BBB7-D52523C35D0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D5D7F8-11BE-49CA-8CF5-5E0689AD2D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9B0B105-A028-4159-BF07-CDBBF901E4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5525C3B-CF9F-461F-A329-91F4C2F214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BE9D1E5E-779C-43DC-8DC9-BDDDFEECF3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19188ABC-486E-4076-AC8D-CF65ED3BE3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95191BE3-D5DD-4CEF-9AB4-BB33D69669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C2AD3943-1A16-4C65-BE88-F40B6C5711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72CF697B-08C1-4652-9C96-849CEFC44EE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D5866629-6B62-48EC-9993-FEBA22DE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97CCFB01-A853-493B-A60C-A042F30C86E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D4C08196-4799-4299-9D43-604D5CFC3D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3AFA1181-FA0F-4CB2-A283-AD39363245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1BCF9FE4-3B09-461B-AA3B-189911356A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08E62B79-CDED-45A8-AE50-EDDEE564C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9BE15BF3-D773-4AC5-ADE6-8DE673E538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E8D2300-A88F-469C-8D08-A6C84E605B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44BBBC8A-2CF3-48C2-BDA4-F95B23514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9C22D13-E8FC-4672-A108-4AB36F8896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580EF7A2-43DD-417F-A6CF-7A90F4F09F9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C0597CF3-A77A-4F8F-83F4-846F37A35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67847D25-3E58-411D-85E7-B0A2D089D8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98DC57D-294C-4070-B99F-C097D63815F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7348F376-4A0B-43D3-8B98-C61268168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383DA016-24F2-4742-8A96-421FFCD0785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7C2525FB-2FD7-4B02-A266-2E5C9936513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CCF33B91-B66C-4B1D-BF4D-1B0C96A47A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1051475F-5267-4653-A03C-173DD8AF8F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FAD152FA-3BEB-41A7-B535-956D81B4FE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FDDA5FBD-95B4-4EAF-A05A-38A97BC107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DEF6CE94-6C6E-4373-85A9-52D73B86FA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D8EC5CCA-21DC-4660-8C55-F8444F3CAA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451F899-592A-4B98-B111-08033D6465F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6688F8EB-71F1-438B-A028-211C7C1D5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6C7D6A32-7FDF-4685-8F68-27EC5D26C0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78CA02C-7228-4DEE-96B6-4CE2A3267D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9B134D43-27ED-423C-B894-8B46694888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C0478177-FEA2-44CF-A75C-907ED79EB78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B253FA67-5EE3-466A-8B9C-D24735810C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B4E47A7D-8D60-4B9A-80D6-B080DEB5AD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3B6FB461-0751-4390-A219-840F86D25D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52F93F92-C23F-43C1-A6D1-318B4CD765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CE3A15CB-2142-4B34-B7CF-3BA2C3C24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B376ADCD-3733-44ED-A51A-655B52C6A8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4CF053B-AE8D-4E38-8B28-E74BDBF01B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CB3D530F-A68B-4561-8640-B526442059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E2CA7140-FFDB-4A2F-A032-EC3F804D5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BA2917E-3932-4B91-BE3A-7B0A79A0DB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54451FC-A0A2-43B2-8338-82E8A144AB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6C2B9C7B-6D8B-4D6A-8B3B-0F6A2E025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7E56AB2F-AE64-4983-BA44-839A464769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2ED0474E-9186-4247-8F09-6262BB12D5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328003F8-FF2B-44CF-9A22-E0B63D92F9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37D0CCF7-7203-427C-B8CD-67EEE1B511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DF1E99A-5EC2-49D6-887C-0EC9457AE3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78621848-6376-417C-B3BA-F0924224D5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6CD955BE-9D78-411F-9662-9E154A156B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CA9C672-3C4E-4B0D-8197-9DE0D067CFA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58401028-94D1-4FBA-A196-FB4D1751D5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25B02054-382B-4B6A-9857-E236FFABF3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428DC43-15BF-44B5-83D7-DD6D7EFF8EE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1A2A88BD-E325-4096-B777-3EBC75E30C3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CEA4C921-9809-43C5-AEFF-B5FD9C76984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FE45C1D9-F51F-4116-A65B-07A0BEB8011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B7AB903-CF67-4745-A4A5-801E1AB0BC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703082D4-E4C0-45FD-A668-9984168DAD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824607A-680D-42AB-9ADC-C3B2ED7292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4CD2AF1-F37C-430E-A1FB-A4831920D7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9F57DFE2-A7E8-4EF4-BA9A-82EECCD803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D097DCA7-97E3-46E3-BDB2-84DF3ED810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741C9CF-A66A-4167-AE05-D73A4A493B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E672C979-A63A-4C7A-BE09-22BC86BC84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D57CBD25-882E-443E-9FB8-F18159A7BA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9BDB8A7-5E5C-492E-96FD-7EEBDAA3DB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6BBC5C9F-2BB1-4E82-8C4B-891BEA911C5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A4CECD47-E104-4A9B-ACF5-8B721B6987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F172E208-FFDE-4FE3-A506-184CE2F5E8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14CA9153-F5C8-4369-A137-0BF48D03011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953E646D-7DF1-4778-998F-E7EA19265F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B42EA250-A50A-44A1-837B-3135297F96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74F1C285-C04F-4B34-9F88-4A3158E815D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4D4CD86A-BF18-41F8-BCE3-2EC288A5A8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4BB95F1-D301-49D3-845E-800C037686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CEE7D40-B9E1-493F-BE34-AAD09057D4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3622A540-AE7F-4EE8-99C1-258F7ACFCC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A5C8B4C3-22AB-49E7-84E7-D88F550766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5AEA5D8A-32EF-49A0-94A7-56C05E6E63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58276031-0571-441C-B22F-DA58F68DF2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9A9C0BB7-AD6F-4A26-B340-AE14B6E021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E22D717-CAA5-42CC-B062-4C9A8DECA1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49508668-1975-4973-BE54-4D2A670C8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6DBF8974-ABF6-46AA-90B9-9C3DCBDB5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4A44EF79-D595-4AD4-BF9A-FCFC25B5C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5C2C6647-05FA-48DD-8F66-3E6B35EBD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878E6A22-E3E4-4C84-AB39-861A008915B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E0571800-011B-4EEF-99C5-622B834E4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349CADF0-7E2B-4561-9A14-FD336304F3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D7FF32C7-108E-405E-A2C5-68E48A520C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45F209D-781C-4DC5-9152-304909D578B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2A35D9EE-3625-4A5D-AB1D-DA1A02D06A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D2940C09-44AD-41BD-8ECD-EFC5B1E21AE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DFF58E5D-5C7F-442C-B613-7135C94E29A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80F89BC2-3280-48AF-8F45-0F0B7E31C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0077D230-0032-4B1C-B764-3A38D39675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9F7BA0E3-08CC-44BC-A1DD-10A8D11D62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FEDBBFEE-7035-462C-8DF5-C45E26588B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BA1FE45C-2AF5-46DB-BAEE-8EB3DF20E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9512DF7A-DF74-45C1-8C09-9AC6D7CFB5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F2800651-7BB8-44C5-8C9C-D6D0645045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052353A-71DF-47EB-B803-8F7B42B37E9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165BA8C6-E839-47A8-8FE4-F956034D5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5BEFB96-8811-4CE1-A8E3-FDBEE008CC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542D2CE9-DE59-4922-9292-153C950A912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F49B48F-8B16-422A-8B38-5D8098018C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ACF65B16-0759-4F78-8345-88CE5EBDD94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E397BF2F-232D-4DD4-95D3-FE0DA23EB72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5C388CF7-597F-4982-86C4-992FA92C2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810D99D-881E-47A7-AD0B-B106E8AA42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284624AB-C35E-4B98-A530-9950EEA62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01F72EDB-2EE3-41B6-9B90-9EAD880071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E8D83708-B5ED-4165-9EC1-CF02E0A693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37A4A404-95E1-444F-8A6B-84CDB14DA7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1B70EE3B-E819-4DF8-9AB6-84BFD2E1FF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CF5B47B6-38E6-4BDC-AC4B-882331368C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E1668E5-52A9-4A93-AE03-513461E0B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302BED9-FA18-4205-8BCD-C5F13FE229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DE24795B-48E0-41D3-897D-C34F758679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85667F6F-6227-4C55-A4D6-8DD42B617E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54B9119D-096A-412E-8614-1FA1FAF261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3123372D-AEAB-43FA-96B8-D94B728ECA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B653F180-AE0C-4C09-81FE-B2A3B4D02C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FEB4F2-E0AF-48AA-AEF9-37265E2379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0735E980-3227-4B4F-BD76-9100DF4093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1CF7FD84-97AB-40D8-9031-3B5B67E91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62C7DA55-8158-4D75-B13B-ABA4FFBA3A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B10768EF-7BF2-4B83-9163-E030DA2E35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0FD62940-FCE3-480C-AD00-0CD4DE1125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35ACE256-BFCB-41B2-8882-2885ED8493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C780AFE0-8F45-43BD-B40B-1834D0A03E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D38A1313-3441-4A9D-84E4-8B7A8FD99F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70B42349-440B-4F8C-BBCC-214E9E94E04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955DF751-285D-4700-8EEC-C0890F76463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E47E4F28-C843-49AB-9F6B-3EF8BB169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63B0CCE9-660D-4F65-8546-8A920D2DD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D1F314C9-2C9D-4F39-A8B6-5445314437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0B8FA8A5-6304-46B1-8924-5893D2B9339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78F284F7-EB80-4B68-BE15-093B26AC77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86B0E1E3-4C6E-4D46-8047-4EB26A9534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16B09305-817F-43DD-A197-EB31D9A12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CD5EB45-11D0-47F7-8FB6-A359395F43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14BB9913-08BF-422A-8D0B-1D2AA3AB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C84B162-B9BE-4248-8ED9-AF3158A575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D0C4463E-4C0C-4DF2-BDCA-D944F7567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F8E665CF-EBAC-472F-A5D6-128CAD4598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8E965FD1-049A-4302-B276-06CE4E986E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A560E0DE-A433-41BE-8702-271F17B7AF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117BEBB2-1A41-42B3-8583-A29DC4B33E7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1F8137EE-FA9F-41B4-8006-408C0E83A28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455F45F1-7DE6-443F-B719-0E47C0F37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DBD0B641-BFDA-4092-BCDC-DC08E9B5B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D815D177-D431-4575-A8E2-16CE5494456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18C9A64-B3F5-41A4-A47E-FF933B9B66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BCA65741-BB99-4D07-9FB9-FB059D59D1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595AEE7F-479B-4087-9A6A-5076E6ECF2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4C1D0C96-E263-4A5B-9D2D-78DEB9AEF94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361459AF-63EF-4DDE-ACB7-6272409DD8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6773F17C-1898-4615-B47B-33E2366158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98F9720A-0E0B-4A0B-991B-442A1A927CB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4E9E1827-D706-4B81-944A-35EE71FBFFD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E9743B40-245E-4664-9EF4-198B58F94E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A751B17F-C7BB-4DE2-8B90-DDC545370F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8919BE9-ED94-4AE2-82CE-0A31709D64B7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701BC486-94A1-4764-BBA6-3A1D32697286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F56702F-920B-441C-85FA-B6D20715696F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63315ABC-B9B0-4E62-A2DD-28AD84AD9F61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1B6DAC65-E587-4357-AA76-8CA2339C9812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CC5C1AA-63D7-49B4-94C4-C47E9998011E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32C75F57-6AB9-4A74-B250-6B74DA14BEC3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E6ED2F2A-3697-4001-8045-747DF121DE40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BF048597-FED7-420C-A9AB-E5D9B527A729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3ED63204-06A0-4089-BE4B-4D2B7100514D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77E4EAD4-3599-4CAE-BBD2-59CE5B4238C9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8435AEE-1A91-4FDF-85C5-697F17A55A3E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D0831A31-0BE0-41C0-B385-FA27CCC3147E}"/>
            </a:ext>
          </a:extLst>
        </xdr:cNvPr>
        <xdr:cNvSpPr txBox="1">
          <a:spLocks noChangeArrowheads="1"/>
        </xdr:cNvSpPr>
      </xdr:nvSpPr>
      <xdr:spPr bwMode="auto">
        <a:xfrm>
          <a:off x="314325" y="371072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CE2A7723-4CBD-4537-B60A-7F09BEC8FCC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DA9CF020-F845-453F-A5C6-471F64D27F7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1FB55F7D-40B5-413E-955D-EBAB4704A9BF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7403CC96-A5FC-46A7-A6BE-D73A98D8F4A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94165ABE-BA0E-4400-BFCE-25ADB7EB193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0A823377-1BF3-45A2-A4BA-1E25C7E5A28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F426F75C-3642-4539-9335-E9BD03DB9BC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AED468B1-F3BB-4EFB-9B73-94CDFD50C84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7749360-6079-4C47-8331-4AF64D13B2A8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D9DE31B4-7698-43DD-9C5A-4C69BB4F9527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5E95451F-5282-4859-A281-096B7848DC8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5EE96FFF-3412-4BFB-B55C-8AD45F079874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89A59FE-6D7B-4CA5-84D7-670C7D02D367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A40B055F-111C-440E-A969-3D7B303A816A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C1885559-8FE1-48AC-9E71-6301DFA5F270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21855E2-D659-428C-9AC0-A7B845F79F1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5164E1CC-B98B-41A8-91AA-36F43A77ADB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9BAB4256-ADD3-4F18-999E-D386E169448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5DBAA66-C67F-4CAB-B53B-6C26D99D4A3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DA21843F-9B69-44B1-A37E-143C2C3DF9C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8A295FF-2054-42D4-8EA9-DA6B1A29F71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ADB25FA-EA75-49C9-BCA5-40979FF3306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118BC0C0-FB3C-4B27-9D69-21A19D0A3321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FF816571-6FAF-41D9-9BD7-A4ADB67042D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327C645E-6BC2-4700-AA88-823C579B464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F28960A1-AF8F-47FA-BA48-35B3D835E2F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F0EA783D-C14D-4275-AC8A-8727E4A59BC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A65EA380-F3A4-4A78-9D4B-A9D6A14B8CE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5D121077-1A8A-4EFB-BC15-CEACED499EBD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9F5C2267-9D18-4515-A50B-3A566B20DB3C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43E32757-49E6-43F3-B328-1ED7972935C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DD404DDF-44D4-4988-83F6-F589B2D198E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BBD2EA4E-76F6-430E-B014-9E484BE51B0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D71A45E-BFA9-4A55-8FAF-CCA453F03E6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CD056624-8D7B-490C-B910-15393CB892B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BCB5AA2B-4FEC-49E8-A159-72B78887243D}"/>
            </a:ext>
          </a:extLst>
        </xdr:cNvPr>
        <xdr:cNvSpPr txBox="1">
          <a:spLocks noChangeArrowheads="1"/>
        </xdr:cNvSpPr>
      </xdr:nvSpPr>
      <xdr:spPr bwMode="auto">
        <a:xfrm>
          <a:off x="3286858" y="41661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A1F49C49-6737-46A6-A0AB-EFBC6EBD2B9E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99D1DCD9-77A3-4E5B-9348-0474CD4286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22FFD0C7-E1C0-4AE1-8CA1-32C2C066377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421AF337-2411-4C69-B879-44B13EBCABF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64661D69-B09C-4460-9782-4CBC2960C0EF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F8973486-F66E-4A6E-9FEC-3E713F33DF19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CB0CD86E-C8A6-4C3C-B6A6-D2F924520AD0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66E87B66-21FF-4913-A6A6-F25A11269CF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944F9235-02FC-47BC-9266-340BCA3640A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26EBA1CE-A29B-4941-B180-4437ADB09A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616C17D-BB0E-4A68-9CC4-E43D6865382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C683E103-58CC-4C6F-B29E-F4793EDF409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80DEDB26-E7F2-4B88-83C0-C6B4371DF14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066E3453-6B2C-4E90-9D3C-CBFB04C39C5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864667B9-0F11-4328-81E9-AF68F1EE718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58207CA9-F86D-4AB3-B437-B0258B6FFDD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D25D04E8-D126-485C-B82D-C3A3FD96B2A8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93560311-1A5C-47A7-AA57-8E3593B393C0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D19B508E-C777-4EBF-8316-47FAE243415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C2588955-ADC9-4055-ACD2-6834CAFD769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ADCBAE3D-822F-4D39-A2AC-519B92C23D90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A72AE9DF-5B3F-428E-8896-002DAA021A96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39B04F2D-A82F-49F9-AB76-0DDB03015AA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8E00971A-2748-4BBE-BEB8-6DB25334C446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7755D305-344D-45C0-91C2-A0146B40951A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5D120E53-AAC5-4779-AC88-BA619814CF80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989A5CE1-2D3E-4177-8B91-C101FE94E6C2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7E9C35F4-D936-4D03-AEEA-75B542DE309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BAB9AD86-4749-494E-8835-986596B5686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6FFD2D2D-BFF0-4663-94CA-F9E20604BF6C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B6F6A19A-D76E-4C3A-9E13-132F0CB6442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F56A8F12-00D2-4E0D-B472-CBC367E1364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8012B4F8-6D04-44AB-B124-F05AD1532705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85387ED-7E0D-4C02-8068-75301EDC3CE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3AA11D39-BA4F-462B-9EF5-C1E10B03642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7A60DC53-0812-45F9-BD6C-FDE24E5A575B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EE9C9946-0073-4DE5-B42A-186BEDD6C021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A4967AD6-D15F-4F7E-A652-5E2DFFCCBDF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9B46581C-CF63-421B-BD20-ED229FEB2E3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A9B8C3D7-5CB7-4B46-B7C3-2E52E19C3B8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648F6822-8633-435D-9B70-2B2A03331225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89D036D-0DA1-4191-A1E4-02191641E209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1B80291-F5DC-4334-AC74-99EB4E3BF9B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2810F21-B379-4621-9F33-9BB3362512A3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D6D66A39-F793-48D4-9865-CE1BBBF4ADF2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EDDC0A30-3006-4095-A4AB-9DDA5219053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B195717B-CFB8-4E11-8C8A-E944C59B665A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24BD5F7A-2A3A-4D81-AE03-85615A40980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5A226C74-EAE7-4BD2-AA28-491964A582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B0BF57BF-AD8C-494E-A8E7-ADE7D744B81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57691E42-6C28-4CCA-A6F2-F69593A65456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01DC9CF1-03D6-4087-B13E-47F6E705F652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D176789-672F-4CF5-8C31-456EF2F2ABF0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4FCB4450-101E-4BC9-89ED-1F13621AB8A5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0D1D1989-8500-4F54-A620-7EB569BD95D5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C2347DC5-8532-41BA-9C43-05D4277ABF36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BDA505D4-72E1-4BC6-ACD1-589F9A38662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497DD95-7985-4184-A148-015C48E6EC7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9096124F-4497-405A-974A-D630F4B6396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ADB69554-4C29-49A2-B886-9B53D3B5C78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30868EBD-A8D1-474C-97EE-4EC5FF2B5A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2974DC3B-CA67-4F27-9017-402DF59005A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568333D6-AB65-402C-ADF3-0F5D947A0FE2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BBCF17B1-E476-4203-B939-D67FA01DCB33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3CA45ABC-0D8D-432F-967F-9FA651CDE0F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B1C31A0-FC43-4BA8-9BBB-AF9D2698EDB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F6173DD2-2606-4AED-B9F1-6F2708E83338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E6A7514-5D93-42E7-9576-97674A7493A4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F1228152-56DF-4062-A9B7-7772A837D61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48DFCE3D-E122-42EB-A66E-02569EA940F7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6F630EEE-DBD3-4EBB-A2DF-1B3F1E2C97D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163C8FD6-EB93-4647-9F9F-1EA07A96234F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1A85EB0F-5812-4E4B-A72F-BF26B378FEB1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DE46825-15D8-4F88-B084-628BC162D3A4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ACEF0752-FDBB-4797-BC59-92B041CC5754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D607062-6F0B-4369-9896-375FA39A245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68A1421-E137-40A7-B2DE-43C8206121C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E82DE984-219A-4BDE-B971-CE059E75E8D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A12B4E3D-6962-427A-B88B-B9BA1946558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17DD64-5E82-4E3F-91E1-51CFB6D3A61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945827BF-A370-48EE-A382-EAA388D4FE01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74259B-1AA8-449B-AA0C-468A7AAD513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4389D1AE-1348-4AFD-966D-6865218CB0E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FE98BE5B-2EEB-4CE3-96B9-8105CA5BB91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130C5FD-E62B-4450-9C18-11823B4A09B2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541245EF-9B86-4540-8228-1708277A998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557D4CEA-6296-442A-AED1-8C74C12308A1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6EF470C-1E35-4D6E-A187-153FCC339D49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B26F363-A079-4316-9B35-606885AB2B5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E5212C19-09DA-42B4-B8C7-18227A68CE53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6BEF2BE1-E868-4EA5-BBBC-8798FB3A8452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D3EEB653-177D-4DF8-8103-7537D08D86F1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5AB77C9-A8FE-49CD-9AE8-0C81063D2E03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DA987FD-18B5-4763-ACBB-E3802E5BC0F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15295D53-AFE0-43FB-964B-CF00B1167D3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63AFD879-4966-4B0D-B1EE-8569DA08A1B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F89B14DB-50DA-46A1-9582-3684D453B91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36962249-C348-4071-9CC5-9F1347417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8563A79-045B-4F8F-9EF2-F1257E34152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70E9554B-25D2-4CB0-BCF0-722186F4D392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05597EB-D8F9-4FBC-B181-64BD665695AC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C43C324F-8FF0-4E79-B061-BEE577A1C2E9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8883EA-5262-4D00-8A41-FAB542FC1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53FB6D9-877E-4EA1-A062-8665D541851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D5F1372-DADD-46C9-BB67-C2DBD6AEF338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E8C478A5-9DFE-42B6-BFE9-0EC2CA3FD179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CE551BD1-C004-41D5-8870-767740B7522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2B015F3D-E178-470D-9CBE-6364F29BFABB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0783E22-4203-496A-BAC3-4D1B6C097846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18EFD0E7-902F-45E6-B2F3-32E865B4559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47CCF19C-E402-4E1F-881F-429AAC3E520A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874C3AE-C3FD-43A0-8CA2-1ABCC9D1CF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402F4B79-DD4B-4B12-B4BD-41A8F48BAA0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6A90CCFB-1D5D-405F-9BA7-DE37D69516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ED70F17-7099-473E-9D96-F88114D36FF4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DADA6AD-E956-4EBE-9FF1-35C92CFA4082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93B6CE5C-30F1-4E60-9CE7-F50350BAD28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8A8017C6-553D-4ACE-99A5-4BACA1B29F9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1E845EC6-B102-4879-B6B9-D4EF47BB32A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6712B027-E757-44AA-8C5C-3D741C5BF2A9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2A4A28BC-49B9-4E05-B5EB-E51A38697335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61C56165-85AB-4137-B3F3-0A1A4A0E187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B094B2DE-FEFC-449B-BDC8-D4F25E5EFCA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ADD0D1E7-E356-46D3-B90C-6587FEA3344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FE603644-634E-447F-8B90-B4ADA4B7CEA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16F06A06-0559-419A-915B-F7F23C830E1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D9092819-FA12-4B4B-96BE-B8653EFEF76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0AA905F-9EC4-4DAA-A236-4E7C9AB8946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93901144-35BB-4C4A-B362-2850CDB7428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466CDDAD-ADB1-4DEF-9A43-B3DD78FB487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DD124F68-2227-42C3-9DE4-1395EAFCA8B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ABE26505-E3FB-4939-A198-64709CD842A3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E9DF94E5-AA5D-4B9C-A246-30758356CC7C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07BF8F84-E281-498D-A27B-BEBB54390DE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C336150C-41FB-4DCB-AC7C-77AB2B22CB8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86866E1-BCE8-4860-9392-398922A3D283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9EB44834-BA98-41C7-B556-3DFB094843AC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D68A7FEF-6831-459C-8B65-811FAD6DEE8A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AD0817D8-BC59-4FB8-9690-E6540E5779E8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11988726-706C-4BDE-B2B7-6E639DE9A383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71453BFC-D582-4700-AAB5-24CBDE62871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C9E6AEFA-214F-48A2-B311-E7A35C02DF0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3BE8570D-50C4-426D-B3E9-31FF02850122}"/>
            </a:ext>
          </a:extLst>
        </xdr:cNvPr>
        <xdr:cNvSpPr txBox="1">
          <a:spLocks noChangeArrowheads="1"/>
        </xdr:cNvSpPr>
      </xdr:nvSpPr>
      <xdr:spPr bwMode="auto">
        <a:xfrm>
          <a:off x="1806819" y="4003064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7298632E-CC70-4869-92B5-54F0D039094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C649B93C-B6F2-401C-A5CE-826898A4B7A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E43F7C54-CC4C-4DCC-B8BB-76D2DD82D20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4830360-C4A4-4E53-9E75-BCA3CCF8013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0C1058FB-53BE-42A9-A350-8916DADB614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52148F9-20C7-4AF9-9735-855341F14D9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A5BBEAD9-2875-4EF9-A0E7-0095D82B5242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CEA1BB63-E656-43C3-934A-8F3F57EC047F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D313419D-543A-46EB-ABF2-0B940D87326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B9023C7-E4FA-4C21-BD0E-80C7018F6F9A}"/>
            </a:ext>
          </a:extLst>
        </xdr:cNvPr>
        <xdr:cNvSpPr txBox="1">
          <a:spLocks noChangeArrowheads="1"/>
        </xdr:cNvSpPr>
      </xdr:nvSpPr>
      <xdr:spPr bwMode="auto">
        <a:xfrm>
          <a:off x="21306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65F82BE-8974-4E69-A0BF-E0CC667CC1C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C8A35296-97BA-4459-B88E-F1C0DAAB27B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0E12E8D9-0AB6-471D-B7BE-DAE320C991D4}"/>
            </a:ext>
          </a:extLst>
        </xdr:cNvPr>
        <xdr:cNvSpPr txBox="1">
          <a:spLocks noChangeArrowheads="1"/>
        </xdr:cNvSpPr>
      </xdr:nvSpPr>
      <xdr:spPr bwMode="auto">
        <a:xfrm>
          <a:off x="1806819" y="4144474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375F0D5-D3EE-4698-8BE8-32A7B87164F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64DA4B9F-A25F-444A-80B0-79D062E260A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B9134AB-4383-41EA-94E8-DE631BE3C52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E38A3E6-AC1D-43B7-BCF4-461DCA90A5D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6B8DC726-27FC-4C7E-B6A6-6E090497A7E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0694D5FC-0C54-41E8-8E4A-962162D224B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ED7F46A6-8FE6-4E1D-AB7E-E56E1F7259F6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50B2C5DF-4AC4-4694-A999-ECC6A9EA85FF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E9ED5B0F-C3A4-4298-BDF8-FA27199518AF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6A70A7DA-A3E3-4A30-A79F-097B9F22764E}"/>
            </a:ext>
          </a:extLst>
        </xdr:cNvPr>
        <xdr:cNvSpPr txBox="1">
          <a:spLocks noChangeArrowheads="1"/>
        </xdr:cNvSpPr>
      </xdr:nvSpPr>
      <xdr:spPr bwMode="auto">
        <a:xfrm>
          <a:off x="21306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5A5539EF-10A7-4376-B3F3-CBB61FF1E9F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F3DFECDF-EEA4-4702-AB3F-B16E069CFC0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2A31C2F9-F24E-44CD-BCBA-47DEFDE9F89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02A9665B-B826-4F55-96A1-AF0576C6087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C2585720-7282-41A6-86FE-E2D77E51052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0B64396E-E486-4422-990D-E6A9B747696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8A5DFA09-FA58-4C74-B18E-DB392094928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17160F8D-5B1C-4737-B4F1-B152DC65D9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E082A0CF-5539-4423-8438-F8429D32DA5F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4F919B8-09D8-4468-ACA7-189140F353C0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4BD010D5-211D-4F7B-A31A-F19AA3891BE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223E22D3-45F0-4F9A-8FC1-E41F0AEFDA7B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E615A313-BB25-47FD-A3A9-6C1CC3C5A25A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F2B5F8A1-FA83-4B58-AD8D-9770202F39C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905ADABC-CCBF-44D0-AD36-5248DB28973D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4828A3DD-E98D-4154-A6DD-6723FE56773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23E9C27C-8B7C-4B8B-B585-535A71761794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69774F54-979A-4459-AFA0-14103E05C507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2BB67BEE-E644-493E-966C-12B1E9C8E79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ABD25438-D344-4D86-9A65-F3DAAAD16A0E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4ADCF2FF-B747-4162-AF89-32F026F144C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93DA7024-1B6D-430E-9B61-16BF30EEBEF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78BA060-F83A-43A9-8EF2-477BC142BD5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7FB862D-6B05-4DC5-A768-454F029E1D4F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64C34EBE-FEFD-47BD-A7FE-DA6F3A30D867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83297848-9A17-4D07-8B23-5CBE26E7953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E85BEB23-6436-48BE-A92A-00A37AB3583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BDA65C02-C299-4C8C-9A3A-04E68BC5337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AD91395E-9F64-4B94-8778-F818C3E5386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276215-46F7-4897-B6F7-85A10722744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D73E37CF-4921-4632-8024-EABCA36A54F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98D1C336-3113-4451-837F-563E3EE0FB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F8A0BA-2794-4E72-AD88-0A0ABD4B233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7B5E998-E146-4E0E-BC45-E5371F7CEFF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12F4272-2866-4C18-BDB2-7C1E85405FB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DE2FF4AC-B7DB-4E73-B99F-C8328E0635F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CECAEFD0-E65D-4C02-ACE4-23D78B5AE43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7CB6E43C-BCE7-4FAB-BE66-2A9CCD8E8A2B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4283EBD8-2721-4D7F-9F35-3F6889376AC7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49849FD4-0B9B-4278-81EA-BAD133034AE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54B2B45E-9E3A-4375-A276-D6EE0AD500CA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58646C-6F46-4CAB-A131-DF500807F03D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F2588DC5-B742-4F26-926D-C42D5303A231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CAD4C3D9-9913-4DEF-8794-E07C4DD311D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490A3691-4393-48FD-BB2A-4AAED783D9EB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971A1898-CFA9-4B77-B4B6-7BA81AB986DE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640E9D17-1587-4957-8808-7400CBF3D7A5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B1476329-BB07-47C2-8FF0-001CD4782D78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829D36AC-19EE-4E32-B008-EE5901FD6B83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54E06CFC-3436-4B20-93FA-4B086254A11B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3685BF7-5E35-4A73-8FEA-6516F3AE7FCF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7FA229BD-FA99-4DEE-AA2E-278EB4ED9D9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9460CE5E-6DAF-443C-87F9-3F0B5358DA26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DA87718B-79DE-4755-9312-56A0D96C4A68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F64BEEC-6DC0-452D-ACB4-9DED507D12C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2FDEEAED-BDBD-45E0-9923-2B50DD1DBBD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F2E2F485-3FBA-4AF1-91B6-B13B8A85C38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3D2D07D-F926-4C44-A9AB-CA45A836389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67637057-5204-45AA-B4F6-AB82FDE63FAF}"/>
            </a:ext>
          </a:extLst>
        </xdr:cNvPr>
        <xdr:cNvSpPr txBox="1">
          <a:spLocks noChangeArrowheads="1"/>
        </xdr:cNvSpPr>
      </xdr:nvSpPr>
      <xdr:spPr bwMode="auto">
        <a:xfrm>
          <a:off x="2197344" y="4168066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666C498E-2BC1-4F16-BE0D-972725F46CF0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2" t="s">
        <v>313</v>
      </c>
      <c r="D2" s="202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5"/>
      <c r="U2" s="6"/>
      <c r="V2" s="6"/>
    </row>
    <row r="3" spans="1:22" ht="15.75" customHeight="1" thickBot="1">
      <c r="A3" s="4"/>
      <c r="B3" s="4"/>
      <c r="C3" s="4"/>
      <c r="D3" s="202" t="s">
        <v>314</v>
      </c>
      <c r="E3" s="202"/>
      <c r="F3" s="204"/>
      <c r="G3" s="204"/>
      <c r="H3" s="204"/>
      <c r="I3" s="20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5" t="s">
        <v>329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7"/>
      <c r="U5" s="7"/>
      <c r="V5" s="7"/>
    </row>
    <row r="6" spans="1:22" ht="3.75" customHeight="1"/>
    <row r="7" spans="1:22" ht="25.5" customHeight="1">
      <c r="A7" s="206" t="s">
        <v>0</v>
      </c>
      <c r="B7" s="206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spans="1:22" ht="17.25" customHeight="1">
      <c r="A8" s="206" t="s">
        <v>18</v>
      </c>
      <c r="B8" s="206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ht="17.25" customHeight="1">
      <c r="A9" s="206" t="s">
        <v>19</v>
      </c>
      <c r="B9" s="206"/>
      <c r="C9" s="206"/>
      <c r="D9" s="211"/>
      <c r="E9" s="211"/>
      <c r="F9" s="211"/>
      <c r="G9" s="211"/>
      <c r="H9" s="2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6" t="s">
        <v>334</v>
      </c>
      <c r="B10" s="206"/>
      <c r="C10" s="206"/>
      <c r="D10" s="206"/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8" t="s">
        <v>335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10"/>
    </row>
    <row r="13" spans="1:22" ht="24.75" customHeight="1">
      <c r="A13" s="212" t="s">
        <v>319</v>
      </c>
      <c r="B13" s="212"/>
      <c r="C13" s="212"/>
      <c r="D13" s="213" t="s">
        <v>320</v>
      </c>
      <c r="E13" s="213"/>
      <c r="F13" s="213" t="s">
        <v>315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24.75" customHeight="1">
      <c r="A14" s="214" t="s">
        <v>321</v>
      </c>
      <c r="B14" s="214"/>
      <c r="C14" s="214"/>
      <c r="D14" s="215"/>
      <c r="E14" s="215"/>
      <c r="F14" s="216" t="str">
        <f>IF(D14="","",VLOOKUP(D14,A172:B175,2))</f>
        <v/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spans="1:22" ht="24.75" customHeight="1">
      <c r="A15" s="214" t="s">
        <v>322</v>
      </c>
      <c r="B15" s="217"/>
      <c r="C15" s="217"/>
      <c r="D15" s="218"/>
      <c r="E15" s="218"/>
      <c r="F15" s="216" t="str">
        <f>IF(C15="","",VLOOKUP(C15,#REF!,2))</f>
        <v/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spans="1:22" ht="24.75" customHeight="1">
      <c r="A16" s="214" t="s">
        <v>323</v>
      </c>
      <c r="B16" s="217"/>
      <c r="C16" s="217"/>
      <c r="D16" s="218"/>
      <c r="E16" s="218"/>
      <c r="F16" s="219" t="str">
        <f>IF(C16="","",IF(EXACT(C15,MID(C16,1,3)),VLOOKUP(C16,#REF!,2),"VERIFIQUE QUE LA SUBFUNCIÓN CORRESPONDA AL CATÁLOGO DE FUNCIONES"))</f>
        <v/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34" ht="24.75" customHeight="1">
      <c r="A17" s="214" t="s">
        <v>324</v>
      </c>
      <c r="B17" s="217"/>
      <c r="C17" s="217"/>
      <c r="D17" s="218"/>
      <c r="E17" s="218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1" t="s">
        <v>325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34" ht="24.7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</row>
    <row r="21" spans="1:34" ht="24.75" customHeight="1">
      <c r="A21" s="221" t="s">
        <v>333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1:34" ht="24.7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</row>
    <row r="23" spans="1:34" ht="24.75" customHeight="1">
      <c r="A23" s="221" t="s">
        <v>328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1:34" s="3" customFormat="1" ht="25.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2" t="s">
        <v>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22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9" t="s">
        <v>338</v>
      </c>
      <c r="B30" s="199"/>
      <c r="C30" s="199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2" t="s">
        <v>23</v>
      </c>
      <c r="B32" s="174"/>
      <c r="C32" s="191"/>
      <c r="D32" s="192"/>
      <c r="E32" s="192"/>
      <c r="F32" s="192"/>
      <c r="G32" s="193"/>
      <c r="H32" s="172" t="s">
        <v>24</v>
      </c>
      <c r="I32" s="173"/>
      <c r="J32" s="174"/>
      <c r="K32" s="194"/>
      <c r="L32" s="195"/>
      <c r="M32" s="195"/>
      <c r="N32" s="195"/>
      <c r="O32" s="195"/>
      <c r="P32" s="196"/>
      <c r="Q32" s="172" t="s">
        <v>337</v>
      </c>
      <c r="R32" s="174"/>
      <c r="S32" s="194"/>
      <c r="T32" s="195"/>
      <c r="U32" s="195"/>
      <c r="V32" s="19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5" t="s">
        <v>25</v>
      </c>
      <c r="B33" s="197"/>
      <c r="C33" s="171" t="s">
        <v>22</v>
      </c>
      <c r="D33" s="171" t="s">
        <v>3</v>
      </c>
      <c r="E33" s="171" t="s">
        <v>4</v>
      </c>
      <c r="F33" s="172" t="s">
        <v>327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46"/>
      <c r="U33" s="183" t="s">
        <v>27</v>
      </c>
      <c r="V33" s="18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6"/>
      <c r="B34" s="198"/>
      <c r="C34" s="171"/>
      <c r="D34" s="171"/>
      <c r="E34" s="171"/>
      <c r="F34" s="189" t="s">
        <v>300</v>
      </c>
      <c r="G34" s="19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4"/>
      <c r="V34" s="186"/>
      <c r="W34" s="15"/>
    </row>
    <row r="35" spans="1:34" ht="25.5" customHeight="1">
      <c r="A35" s="159" t="s">
        <v>1</v>
      </c>
      <c r="B35" s="159"/>
      <c r="C35" s="36"/>
      <c r="D35" s="37"/>
      <c r="E35" s="37"/>
      <c r="F35" s="171" t="s">
        <v>307</v>
      </c>
      <c r="G35" s="17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9" t="s">
        <v>2</v>
      </c>
      <c r="B36" s="159"/>
      <c r="C36" s="36"/>
      <c r="D36" s="37"/>
      <c r="E36" s="37"/>
      <c r="F36" s="171" t="s">
        <v>308</v>
      </c>
      <c r="G36" s="17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5" t="s">
        <v>25</v>
      </c>
      <c r="B38" s="197"/>
      <c r="C38" s="171" t="s">
        <v>22</v>
      </c>
      <c r="D38" s="171" t="s">
        <v>3</v>
      </c>
      <c r="E38" s="171" t="s">
        <v>4</v>
      </c>
      <c r="F38" s="172" t="s">
        <v>326</v>
      </c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4"/>
      <c r="T38" s="47"/>
      <c r="U38" s="183" t="s">
        <v>27</v>
      </c>
      <c r="V38" s="18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6"/>
      <c r="B39" s="198"/>
      <c r="C39" s="171"/>
      <c r="D39" s="171"/>
      <c r="E39" s="171"/>
      <c r="F39" s="187" t="s">
        <v>298</v>
      </c>
      <c r="G39" s="18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4"/>
      <c r="V39" s="186"/>
      <c r="W39" s="15"/>
    </row>
    <row r="40" spans="1:34" ht="29.25" customHeight="1">
      <c r="A40" s="159" t="s">
        <v>1</v>
      </c>
      <c r="B40" s="159"/>
      <c r="C40" s="34"/>
      <c r="D40" s="35"/>
      <c r="E40" s="35"/>
      <c r="F40" s="176" t="s">
        <v>309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9" t="s">
        <v>2</v>
      </c>
      <c r="B41" s="159"/>
      <c r="C41" s="36"/>
      <c r="D41" s="37"/>
      <c r="E41" s="37"/>
      <c r="F41" s="180" t="s">
        <v>310</v>
      </c>
      <c r="G41" s="1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1" t="s">
        <v>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22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9" t="s">
        <v>339</v>
      </c>
      <c r="B46" s="199"/>
      <c r="C46" s="199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2" t="s">
        <v>23</v>
      </c>
      <c r="B48" s="174"/>
      <c r="C48" s="191"/>
      <c r="D48" s="192"/>
      <c r="E48" s="192"/>
      <c r="F48" s="192"/>
      <c r="G48" s="193"/>
      <c r="H48" s="172" t="s">
        <v>24</v>
      </c>
      <c r="I48" s="173"/>
      <c r="J48" s="174"/>
      <c r="K48" s="194"/>
      <c r="L48" s="195"/>
      <c r="M48" s="195"/>
      <c r="N48" s="195"/>
      <c r="O48" s="195"/>
      <c r="P48" s="196"/>
      <c r="Q48" s="172" t="s">
        <v>337</v>
      </c>
      <c r="R48" s="174"/>
      <c r="S48" s="194"/>
      <c r="T48" s="195"/>
      <c r="U48" s="195"/>
      <c r="V48" s="19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5" t="s">
        <v>25</v>
      </c>
      <c r="B49" s="197"/>
      <c r="C49" s="171" t="s">
        <v>22</v>
      </c>
      <c r="D49" s="171" t="s">
        <v>3</v>
      </c>
      <c r="E49" s="171" t="s">
        <v>4</v>
      </c>
      <c r="F49" s="172" t="s">
        <v>327</v>
      </c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4"/>
      <c r="T49" s="46"/>
      <c r="U49" s="183" t="s">
        <v>27</v>
      </c>
      <c r="V49" s="18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6"/>
      <c r="B50" s="198"/>
      <c r="C50" s="171"/>
      <c r="D50" s="171"/>
      <c r="E50" s="171"/>
      <c r="F50" s="189" t="s">
        <v>300</v>
      </c>
      <c r="G50" s="19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4"/>
      <c r="V50" s="186"/>
      <c r="W50" s="15"/>
    </row>
    <row r="51" spans="1:34" ht="25.5" customHeight="1">
      <c r="A51" s="159" t="s">
        <v>1</v>
      </c>
      <c r="B51" s="159"/>
      <c r="C51" s="36"/>
      <c r="D51" s="37"/>
      <c r="E51" s="37"/>
      <c r="F51" s="171" t="s">
        <v>307</v>
      </c>
      <c r="G51" s="17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9" t="s">
        <v>2</v>
      </c>
      <c r="B52" s="159"/>
      <c r="C52" s="36"/>
      <c r="D52" s="37"/>
      <c r="E52" s="37"/>
      <c r="F52" s="171" t="s">
        <v>308</v>
      </c>
      <c r="G52" s="17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5" t="s">
        <v>25</v>
      </c>
      <c r="B54" s="197"/>
      <c r="C54" s="171" t="s">
        <v>22</v>
      </c>
      <c r="D54" s="171" t="s">
        <v>3</v>
      </c>
      <c r="E54" s="171" t="s">
        <v>4</v>
      </c>
      <c r="F54" s="172" t="s">
        <v>326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4"/>
      <c r="T54" s="47"/>
      <c r="U54" s="183" t="s">
        <v>27</v>
      </c>
      <c r="V54" s="18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6"/>
      <c r="B55" s="198"/>
      <c r="C55" s="171"/>
      <c r="D55" s="171"/>
      <c r="E55" s="171"/>
      <c r="F55" s="187" t="s">
        <v>298</v>
      </c>
      <c r="G55" s="18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4"/>
      <c r="V55" s="186"/>
      <c r="W55" s="15"/>
    </row>
    <row r="56" spans="1:34" ht="29.25" customHeight="1">
      <c r="A56" s="159" t="s">
        <v>1</v>
      </c>
      <c r="B56" s="159"/>
      <c r="C56" s="34"/>
      <c r="D56" s="35"/>
      <c r="E56" s="35"/>
      <c r="F56" s="176" t="s">
        <v>309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9" t="s">
        <v>2</v>
      </c>
      <c r="B57" s="159"/>
      <c r="C57" s="36"/>
      <c r="D57" s="37"/>
      <c r="E57" s="37"/>
      <c r="F57" s="180" t="s">
        <v>310</v>
      </c>
      <c r="G57" s="18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9" t="s">
        <v>21</v>
      </c>
      <c r="B59" s="199"/>
      <c r="C59" s="199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9" t="s">
        <v>340</v>
      </c>
      <c r="B61" s="199"/>
      <c r="C61" s="199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2" t="s">
        <v>23</v>
      </c>
      <c r="B63" s="174"/>
      <c r="C63" s="191"/>
      <c r="D63" s="192"/>
      <c r="E63" s="192"/>
      <c r="F63" s="192"/>
      <c r="G63" s="193"/>
      <c r="H63" s="172" t="s">
        <v>24</v>
      </c>
      <c r="I63" s="173"/>
      <c r="J63" s="174"/>
      <c r="K63" s="194"/>
      <c r="L63" s="195"/>
      <c r="M63" s="195"/>
      <c r="N63" s="195"/>
      <c r="O63" s="195"/>
      <c r="P63" s="196"/>
      <c r="Q63" s="172" t="s">
        <v>337</v>
      </c>
      <c r="R63" s="174"/>
      <c r="S63" s="194"/>
      <c r="T63" s="195"/>
      <c r="U63" s="195"/>
      <c r="V63" s="19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5" t="s">
        <v>25</v>
      </c>
      <c r="B64" s="197"/>
      <c r="C64" s="171" t="s">
        <v>22</v>
      </c>
      <c r="D64" s="171" t="s">
        <v>3</v>
      </c>
      <c r="E64" s="171" t="s">
        <v>4</v>
      </c>
      <c r="F64" s="172" t="s">
        <v>327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4"/>
      <c r="T64" s="46"/>
      <c r="U64" s="183" t="s">
        <v>27</v>
      </c>
      <c r="V64" s="18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6"/>
      <c r="B65" s="198"/>
      <c r="C65" s="171"/>
      <c r="D65" s="171"/>
      <c r="E65" s="171"/>
      <c r="F65" s="189" t="s">
        <v>300</v>
      </c>
      <c r="G65" s="19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4"/>
      <c r="V65" s="186"/>
      <c r="W65" s="15"/>
    </row>
    <row r="66" spans="1:34" ht="25.5" customHeight="1">
      <c r="A66" s="159" t="s">
        <v>1</v>
      </c>
      <c r="B66" s="159"/>
      <c r="C66" s="36"/>
      <c r="D66" s="37"/>
      <c r="E66" s="37"/>
      <c r="F66" s="171" t="s">
        <v>307</v>
      </c>
      <c r="G66" s="17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9" t="s">
        <v>2</v>
      </c>
      <c r="B67" s="159"/>
      <c r="C67" s="36"/>
      <c r="D67" s="37"/>
      <c r="E67" s="37"/>
      <c r="F67" s="171" t="s">
        <v>308</v>
      </c>
      <c r="G67" s="17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5" t="s">
        <v>25</v>
      </c>
      <c r="B69" s="197"/>
      <c r="C69" s="171" t="s">
        <v>22</v>
      </c>
      <c r="D69" s="171" t="s">
        <v>3</v>
      </c>
      <c r="E69" s="171" t="s">
        <v>4</v>
      </c>
      <c r="F69" s="172" t="s">
        <v>326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4"/>
      <c r="T69" s="47"/>
      <c r="U69" s="183" t="s">
        <v>27</v>
      </c>
      <c r="V69" s="18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6"/>
      <c r="B70" s="198"/>
      <c r="C70" s="171"/>
      <c r="D70" s="171"/>
      <c r="E70" s="171"/>
      <c r="F70" s="187" t="s">
        <v>298</v>
      </c>
      <c r="G70" s="18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4"/>
      <c r="V70" s="186"/>
      <c r="W70" s="15"/>
    </row>
    <row r="71" spans="1:34" ht="29.25" customHeight="1">
      <c r="A71" s="159" t="s">
        <v>1</v>
      </c>
      <c r="B71" s="159"/>
      <c r="C71" s="34"/>
      <c r="D71" s="35"/>
      <c r="E71" s="35"/>
      <c r="F71" s="176" t="s">
        <v>309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9" t="s">
        <v>2</v>
      </c>
      <c r="B72" s="159"/>
      <c r="C72" s="36"/>
      <c r="D72" s="37"/>
      <c r="E72" s="37"/>
      <c r="F72" s="180" t="s">
        <v>310</v>
      </c>
      <c r="G72" s="18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1" t="s">
        <v>336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0" t="s">
        <v>29</v>
      </c>
      <c r="B77" s="171" t="s">
        <v>30</v>
      </c>
      <c r="C77" s="171"/>
      <c r="D77" s="171"/>
      <c r="E77" s="171" t="s">
        <v>3</v>
      </c>
      <c r="F77" s="172" t="s">
        <v>26</v>
      </c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4"/>
      <c r="T77" s="46"/>
      <c r="U77" s="171" t="s">
        <v>27</v>
      </c>
      <c r="V77" s="171" t="s">
        <v>301</v>
      </c>
    </row>
    <row r="78" spans="1:34" ht="25.5" customHeight="1">
      <c r="A78" s="170"/>
      <c r="B78" s="171"/>
      <c r="C78" s="171"/>
      <c r="D78" s="171"/>
      <c r="E78" s="171"/>
      <c r="F78" s="175" t="s">
        <v>299</v>
      </c>
      <c r="G78" s="17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1"/>
      <c r="V78" s="171"/>
    </row>
    <row r="79" spans="1:34" ht="26.25" customHeight="1">
      <c r="A79" s="169" t="s">
        <v>31</v>
      </c>
      <c r="B79" s="153">
        <v>1</v>
      </c>
      <c r="C79" s="154"/>
      <c r="D79" s="155"/>
      <c r="E79" s="158"/>
      <c r="F79" s="159" t="s">
        <v>300</v>
      </c>
      <c r="G79" s="15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60" t="str">
        <f>IF(U79=0,"-",U80/U79)</f>
        <v>-</v>
      </c>
    </row>
    <row r="80" spans="1:34" ht="27.75" customHeight="1">
      <c r="A80" s="169"/>
      <c r="B80" s="153"/>
      <c r="C80" s="156"/>
      <c r="D80" s="157"/>
      <c r="E80" s="158"/>
      <c r="F80" s="161" t="s">
        <v>298</v>
      </c>
      <c r="G80" s="16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0"/>
    </row>
    <row r="81" spans="1:22" ht="26.25" customHeight="1">
      <c r="A81" s="169"/>
      <c r="B81" s="153">
        <v>2</v>
      </c>
      <c r="C81" s="154"/>
      <c r="D81" s="155"/>
      <c r="E81" s="158"/>
      <c r="F81" s="159" t="s">
        <v>300</v>
      </c>
      <c r="G81" s="15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60" t="str">
        <f>IF(U81=0,"-",U82/U81)</f>
        <v>-</v>
      </c>
    </row>
    <row r="82" spans="1:22" ht="26.25" customHeight="1">
      <c r="A82" s="169"/>
      <c r="B82" s="153"/>
      <c r="C82" s="156"/>
      <c r="D82" s="157"/>
      <c r="E82" s="158"/>
      <c r="F82" s="161" t="s">
        <v>298</v>
      </c>
      <c r="G82" s="16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0"/>
    </row>
    <row r="83" spans="1:22" ht="26.25" customHeight="1">
      <c r="A83" s="169"/>
      <c r="B83" s="153">
        <v>3</v>
      </c>
      <c r="C83" s="154"/>
      <c r="D83" s="155"/>
      <c r="E83" s="158"/>
      <c r="F83" s="159" t="s">
        <v>300</v>
      </c>
      <c r="G83" s="15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60" t="str">
        <f>IF(U83=0,"-",U84/U83)</f>
        <v>-</v>
      </c>
    </row>
    <row r="84" spans="1:22" ht="26.25" customHeight="1">
      <c r="A84" s="169"/>
      <c r="B84" s="153"/>
      <c r="C84" s="156"/>
      <c r="D84" s="157"/>
      <c r="E84" s="158"/>
      <c r="F84" s="161" t="s">
        <v>298</v>
      </c>
      <c r="G84" s="16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0"/>
    </row>
    <row r="85" spans="1:22" ht="26.25" customHeight="1">
      <c r="A85" s="169"/>
      <c r="B85" s="153">
        <v>4</v>
      </c>
      <c r="C85" s="154"/>
      <c r="D85" s="155"/>
      <c r="E85" s="158"/>
      <c r="F85" s="159" t="s">
        <v>300</v>
      </c>
      <c r="G85" s="15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60" t="str">
        <f>IF(U85=0,"-",U86/U85)</f>
        <v>-</v>
      </c>
    </row>
    <row r="86" spans="1:22" ht="26.25" customHeight="1">
      <c r="A86" s="169"/>
      <c r="B86" s="153"/>
      <c r="C86" s="156"/>
      <c r="D86" s="157"/>
      <c r="E86" s="158"/>
      <c r="F86" s="161" t="s">
        <v>298</v>
      </c>
      <c r="G86" s="16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0"/>
    </row>
    <row r="87" spans="1:22" ht="26.25" customHeight="1">
      <c r="A87" s="169"/>
      <c r="B87" s="153">
        <v>5</v>
      </c>
      <c r="C87" s="154"/>
      <c r="D87" s="155"/>
      <c r="E87" s="158"/>
      <c r="F87" s="159" t="s">
        <v>300</v>
      </c>
      <c r="G87" s="15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60" t="str">
        <f>IF(U87=0,"-",U88/U87)</f>
        <v>-</v>
      </c>
    </row>
    <row r="88" spans="1:22" ht="26.25" customHeight="1">
      <c r="A88" s="169"/>
      <c r="B88" s="153"/>
      <c r="C88" s="156"/>
      <c r="D88" s="157"/>
      <c r="E88" s="158"/>
      <c r="F88" s="161" t="s">
        <v>298</v>
      </c>
      <c r="G88" s="16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0"/>
    </row>
    <row r="90" spans="1:22" ht="36.75" customHeight="1">
      <c r="A90" s="162"/>
      <c r="B90" s="162"/>
      <c r="C90" s="162"/>
      <c r="D90" s="162"/>
      <c r="F90" s="162"/>
      <c r="G90" s="162"/>
      <c r="H90" s="162"/>
      <c r="I90" s="162"/>
      <c r="J90" s="162"/>
      <c r="K90" s="162"/>
      <c r="L90" s="162"/>
      <c r="M90" s="162"/>
      <c r="N90" s="162"/>
      <c r="P90" s="162"/>
      <c r="Q90" s="162"/>
      <c r="R90" s="162"/>
      <c r="S90" s="162"/>
      <c r="T90" s="162"/>
      <c r="U90" s="162"/>
      <c r="V90" s="162"/>
    </row>
    <row r="91" spans="1:22" ht="15" customHeight="1">
      <c r="A91" s="163" t="s">
        <v>332</v>
      </c>
      <c r="B91" s="163"/>
      <c r="C91" s="163"/>
      <c r="D91" s="163"/>
      <c r="E91" s="38"/>
      <c r="F91" s="163" t="s">
        <v>332</v>
      </c>
      <c r="G91" s="163"/>
      <c r="H91" s="163"/>
      <c r="I91" s="163"/>
      <c r="J91" s="163"/>
      <c r="K91" s="163"/>
      <c r="L91" s="163"/>
      <c r="M91" s="163"/>
      <c r="N91" s="163"/>
      <c r="O91" s="38"/>
      <c r="P91" s="163" t="s">
        <v>332</v>
      </c>
      <c r="Q91" s="163"/>
      <c r="R91" s="163"/>
      <c r="S91" s="163"/>
      <c r="T91" s="163"/>
      <c r="U91" s="163"/>
      <c r="V91" s="163"/>
    </row>
    <row r="92" spans="1:22" hidden="1"/>
    <row r="93" spans="1:22" ht="18" hidden="1">
      <c r="B93" s="164" t="s">
        <v>302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24"/>
    </row>
    <row r="94" spans="1:22" ht="4.5" hidden="1" customHeight="1"/>
    <row r="95" spans="1:22" ht="36.75" hidden="1" customHeight="1">
      <c r="B95" s="25" t="s">
        <v>303</v>
      </c>
      <c r="C95" s="165" t="s">
        <v>29</v>
      </c>
      <c r="D95" s="165"/>
      <c r="E95" s="166" t="s">
        <v>311</v>
      </c>
      <c r="F95" s="166"/>
      <c r="G95" s="166"/>
      <c r="H95" s="166"/>
      <c r="I95" s="166"/>
      <c r="J95" s="166"/>
      <c r="K95" s="26" t="s">
        <v>303</v>
      </c>
      <c r="L95" s="167" t="s">
        <v>312</v>
      </c>
      <c r="M95" s="167"/>
      <c r="N95" s="167"/>
      <c r="O95" s="167"/>
      <c r="P95" s="167"/>
      <c r="Q95" s="167"/>
      <c r="R95" s="167"/>
      <c r="S95" s="168"/>
      <c r="T95" s="27"/>
    </row>
    <row r="96" spans="1:22" ht="27" hidden="1" customHeight="1">
      <c r="B96" s="144">
        <v>1</v>
      </c>
      <c r="C96" s="147" t="str">
        <f>IF(D59="","-",D59)</f>
        <v>-</v>
      </c>
      <c r="D96" s="147"/>
      <c r="E96" s="148" t="e">
        <f>IF(LEN(#REF!)&gt;17,"-",#REF!)</f>
        <v>#REF!</v>
      </c>
      <c r="F96" s="149"/>
      <c r="G96" s="149"/>
      <c r="H96" s="149"/>
      <c r="I96" s="149"/>
      <c r="J96" s="149"/>
      <c r="K96" s="28">
        <v>1</v>
      </c>
      <c r="L96" s="150" t="str">
        <f>$V$79</f>
        <v>-</v>
      </c>
      <c r="M96" s="151"/>
      <c r="N96" s="151"/>
      <c r="O96" s="151"/>
      <c r="P96" s="151"/>
      <c r="Q96" s="151"/>
      <c r="R96" s="151"/>
      <c r="S96" s="152"/>
      <c r="T96" s="29"/>
    </row>
    <row r="97" spans="2:20" ht="27" hidden="1" customHeight="1">
      <c r="B97" s="145"/>
      <c r="C97" s="147"/>
      <c r="D97" s="147"/>
      <c r="E97" s="149"/>
      <c r="F97" s="149"/>
      <c r="G97" s="149"/>
      <c r="H97" s="149"/>
      <c r="I97" s="149"/>
      <c r="J97" s="149"/>
      <c r="K97" s="28">
        <v>2</v>
      </c>
      <c r="L97" s="150" t="str">
        <f>$V$81</f>
        <v>-</v>
      </c>
      <c r="M97" s="151"/>
      <c r="N97" s="151"/>
      <c r="O97" s="151"/>
      <c r="P97" s="151"/>
      <c r="Q97" s="151"/>
      <c r="R97" s="151"/>
      <c r="S97" s="152"/>
      <c r="T97" s="29"/>
    </row>
    <row r="98" spans="2:20" ht="27" hidden="1" customHeight="1">
      <c r="B98" s="145"/>
      <c r="C98" s="147"/>
      <c r="D98" s="147"/>
      <c r="E98" s="149"/>
      <c r="F98" s="149"/>
      <c r="G98" s="149"/>
      <c r="H98" s="149"/>
      <c r="I98" s="149"/>
      <c r="J98" s="149"/>
      <c r="K98" s="28">
        <v>3</v>
      </c>
      <c r="L98" s="150" t="str">
        <f>$V$83</f>
        <v>-</v>
      </c>
      <c r="M98" s="151"/>
      <c r="N98" s="151"/>
      <c r="O98" s="151"/>
      <c r="P98" s="151"/>
      <c r="Q98" s="151"/>
      <c r="R98" s="151"/>
      <c r="S98" s="152"/>
      <c r="T98" s="29"/>
    </row>
    <row r="99" spans="2:20" ht="27" hidden="1" customHeight="1">
      <c r="B99" s="145"/>
      <c r="C99" s="147"/>
      <c r="D99" s="147"/>
      <c r="E99" s="149"/>
      <c r="F99" s="149"/>
      <c r="G99" s="149"/>
      <c r="H99" s="149"/>
      <c r="I99" s="149"/>
      <c r="J99" s="149"/>
      <c r="K99" s="28">
        <v>4</v>
      </c>
      <c r="L99" s="150" t="str">
        <f>$V$85</f>
        <v>-</v>
      </c>
      <c r="M99" s="151"/>
      <c r="N99" s="151"/>
      <c r="O99" s="151"/>
      <c r="P99" s="151"/>
      <c r="Q99" s="151"/>
      <c r="R99" s="151"/>
      <c r="S99" s="152"/>
      <c r="T99" s="29"/>
    </row>
    <row r="100" spans="2:20" ht="27" hidden="1" customHeight="1">
      <c r="B100" s="146"/>
      <c r="C100" s="147"/>
      <c r="D100" s="147"/>
      <c r="E100" s="149"/>
      <c r="F100" s="149"/>
      <c r="G100" s="149"/>
      <c r="H100" s="149"/>
      <c r="I100" s="149"/>
      <c r="J100" s="149"/>
      <c r="K100" s="28">
        <v>5</v>
      </c>
      <c r="L100" s="150" t="str">
        <f>$V$87</f>
        <v>-</v>
      </c>
      <c r="M100" s="151"/>
      <c r="N100" s="151"/>
      <c r="O100" s="151"/>
      <c r="P100" s="151"/>
      <c r="Q100" s="151"/>
      <c r="R100" s="151"/>
      <c r="S100" s="152"/>
      <c r="T100" s="29"/>
    </row>
    <row r="101" spans="2:20" ht="27" hidden="1" customHeight="1">
      <c r="B101" s="144">
        <v>2</v>
      </c>
      <c r="C101" s="147" t="e">
        <f>IF(#REF!="","-",#REF!)</f>
        <v>#REF!</v>
      </c>
      <c r="D101" s="147"/>
      <c r="E101" s="148" t="e">
        <f>IF(LEN(#REF!)&gt;17,"-",#REF!)</f>
        <v>#REF!</v>
      </c>
      <c r="F101" s="149"/>
      <c r="G101" s="149"/>
      <c r="H101" s="149"/>
      <c r="I101" s="149"/>
      <c r="J101" s="149"/>
      <c r="K101" s="28">
        <v>1</v>
      </c>
      <c r="L101" s="150" t="e">
        <f>#REF!</f>
        <v>#REF!</v>
      </c>
      <c r="M101" s="151"/>
      <c r="N101" s="151"/>
      <c r="O101" s="151"/>
      <c r="P101" s="151"/>
      <c r="Q101" s="151"/>
      <c r="R101" s="151"/>
      <c r="S101" s="152"/>
      <c r="T101" s="29"/>
    </row>
    <row r="102" spans="2:20" ht="27" hidden="1" customHeight="1">
      <c r="B102" s="145"/>
      <c r="C102" s="147"/>
      <c r="D102" s="147"/>
      <c r="E102" s="149"/>
      <c r="F102" s="149"/>
      <c r="G102" s="149"/>
      <c r="H102" s="149"/>
      <c r="I102" s="149"/>
      <c r="J102" s="149"/>
      <c r="K102" s="28">
        <v>2</v>
      </c>
      <c r="L102" s="150" t="e">
        <f>#REF!</f>
        <v>#REF!</v>
      </c>
      <c r="M102" s="151"/>
      <c r="N102" s="151"/>
      <c r="O102" s="151"/>
      <c r="P102" s="151"/>
      <c r="Q102" s="151"/>
      <c r="R102" s="151"/>
      <c r="S102" s="152"/>
      <c r="T102" s="29"/>
    </row>
    <row r="103" spans="2:20" ht="27" hidden="1" customHeight="1">
      <c r="B103" s="145"/>
      <c r="C103" s="147"/>
      <c r="D103" s="147"/>
      <c r="E103" s="149"/>
      <c r="F103" s="149"/>
      <c r="G103" s="149"/>
      <c r="H103" s="149"/>
      <c r="I103" s="149"/>
      <c r="J103" s="149"/>
      <c r="K103" s="28">
        <v>3</v>
      </c>
      <c r="L103" s="150" t="e">
        <f>#REF!</f>
        <v>#REF!</v>
      </c>
      <c r="M103" s="151"/>
      <c r="N103" s="151"/>
      <c r="O103" s="151"/>
      <c r="P103" s="151"/>
      <c r="Q103" s="151"/>
      <c r="R103" s="151"/>
      <c r="S103" s="152"/>
      <c r="T103" s="29"/>
    </row>
    <row r="104" spans="2:20" ht="27" hidden="1" customHeight="1">
      <c r="B104" s="145"/>
      <c r="C104" s="147"/>
      <c r="D104" s="147"/>
      <c r="E104" s="149"/>
      <c r="F104" s="149"/>
      <c r="G104" s="149"/>
      <c r="H104" s="149"/>
      <c r="I104" s="149"/>
      <c r="J104" s="149"/>
      <c r="K104" s="28">
        <v>4</v>
      </c>
      <c r="L104" s="150" t="e">
        <f>#REF!</f>
        <v>#REF!</v>
      </c>
      <c r="M104" s="151"/>
      <c r="N104" s="151"/>
      <c r="O104" s="151"/>
      <c r="P104" s="151"/>
      <c r="Q104" s="151"/>
      <c r="R104" s="151"/>
      <c r="S104" s="152"/>
      <c r="T104" s="29"/>
    </row>
    <row r="105" spans="2:20" ht="27" hidden="1" customHeight="1">
      <c r="B105" s="146"/>
      <c r="C105" s="147"/>
      <c r="D105" s="147"/>
      <c r="E105" s="149"/>
      <c r="F105" s="149"/>
      <c r="G105" s="149"/>
      <c r="H105" s="149"/>
      <c r="I105" s="149"/>
      <c r="J105" s="149"/>
      <c r="K105" s="28">
        <v>5</v>
      </c>
      <c r="L105" s="150" t="e">
        <f>#REF!</f>
        <v>#REF!</v>
      </c>
      <c r="M105" s="151"/>
      <c r="N105" s="151"/>
      <c r="O105" s="151"/>
      <c r="P105" s="151"/>
      <c r="Q105" s="151"/>
      <c r="R105" s="151"/>
      <c r="S105" s="152"/>
      <c r="T105" s="29"/>
    </row>
    <row r="106" spans="2:20" ht="27" hidden="1" customHeight="1">
      <c r="B106" s="144">
        <v>3</v>
      </c>
      <c r="C106" s="147" t="e">
        <f>IF(#REF!="","-",#REF!)</f>
        <v>#REF!</v>
      </c>
      <c r="D106" s="147"/>
      <c r="E106" s="148" t="e">
        <f>IF(LEN(#REF!)&gt;17,"-",#REF!)</f>
        <v>#REF!</v>
      </c>
      <c r="F106" s="149"/>
      <c r="G106" s="149"/>
      <c r="H106" s="149"/>
      <c r="I106" s="149"/>
      <c r="J106" s="149"/>
      <c r="K106" s="28">
        <v>1</v>
      </c>
      <c r="L106" s="150" t="e">
        <f>#REF!</f>
        <v>#REF!</v>
      </c>
      <c r="M106" s="151"/>
      <c r="N106" s="151"/>
      <c r="O106" s="151"/>
      <c r="P106" s="151"/>
      <c r="Q106" s="151"/>
      <c r="R106" s="151"/>
      <c r="S106" s="152"/>
      <c r="T106" s="29"/>
    </row>
    <row r="107" spans="2:20" ht="27" hidden="1" customHeight="1">
      <c r="B107" s="145"/>
      <c r="C107" s="147"/>
      <c r="D107" s="147"/>
      <c r="E107" s="149"/>
      <c r="F107" s="149"/>
      <c r="G107" s="149"/>
      <c r="H107" s="149"/>
      <c r="I107" s="149"/>
      <c r="J107" s="149"/>
      <c r="K107" s="28">
        <v>2</v>
      </c>
      <c r="L107" s="150" t="e">
        <f>#REF!</f>
        <v>#REF!</v>
      </c>
      <c r="M107" s="151"/>
      <c r="N107" s="151"/>
      <c r="O107" s="151"/>
      <c r="P107" s="151"/>
      <c r="Q107" s="151"/>
      <c r="R107" s="151"/>
      <c r="S107" s="152"/>
      <c r="T107" s="29"/>
    </row>
    <row r="108" spans="2:20" ht="27" hidden="1" customHeight="1">
      <c r="B108" s="145"/>
      <c r="C108" s="147"/>
      <c r="D108" s="147"/>
      <c r="E108" s="149"/>
      <c r="F108" s="149"/>
      <c r="G108" s="149"/>
      <c r="H108" s="149"/>
      <c r="I108" s="149"/>
      <c r="J108" s="149"/>
      <c r="K108" s="28">
        <v>3</v>
      </c>
      <c r="L108" s="150" t="e">
        <f>#REF!</f>
        <v>#REF!</v>
      </c>
      <c r="M108" s="151"/>
      <c r="N108" s="151"/>
      <c r="O108" s="151"/>
      <c r="P108" s="151"/>
      <c r="Q108" s="151"/>
      <c r="R108" s="151"/>
      <c r="S108" s="152"/>
      <c r="T108" s="29"/>
    </row>
    <row r="109" spans="2:20" ht="27" hidden="1" customHeight="1">
      <c r="B109" s="145"/>
      <c r="C109" s="147"/>
      <c r="D109" s="147"/>
      <c r="E109" s="149"/>
      <c r="F109" s="149"/>
      <c r="G109" s="149"/>
      <c r="H109" s="149"/>
      <c r="I109" s="149"/>
      <c r="J109" s="149"/>
      <c r="K109" s="28">
        <v>4</v>
      </c>
      <c r="L109" s="150" t="e">
        <f>#REF!</f>
        <v>#REF!</v>
      </c>
      <c r="M109" s="151"/>
      <c r="N109" s="151"/>
      <c r="O109" s="151"/>
      <c r="P109" s="151"/>
      <c r="Q109" s="151"/>
      <c r="R109" s="151"/>
      <c r="S109" s="152"/>
      <c r="T109" s="29"/>
    </row>
    <row r="110" spans="2:20" ht="27" hidden="1" customHeight="1">
      <c r="B110" s="146"/>
      <c r="C110" s="147"/>
      <c r="D110" s="147"/>
      <c r="E110" s="149"/>
      <c r="F110" s="149"/>
      <c r="G110" s="149"/>
      <c r="H110" s="149"/>
      <c r="I110" s="149"/>
      <c r="J110" s="149"/>
      <c r="K110" s="28">
        <v>5</v>
      </c>
      <c r="L110" s="150" t="e">
        <f>#REF!</f>
        <v>#REF!</v>
      </c>
      <c r="M110" s="151"/>
      <c r="N110" s="151"/>
      <c r="O110" s="151"/>
      <c r="P110" s="151"/>
      <c r="Q110" s="151"/>
      <c r="R110" s="151"/>
      <c r="S110" s="152"/>
      <c r="T110" s="29"/>
    </row>
    <row r="111" spans="2:20" ht="27" hidden="1" customHeight="1">
      <c r="B111" s="144">
        <v>4</v>
      </c>
      <c r="C111" s="147" t="e">
        <f>IF(#REF!="","-",#REF!)</f>
        <v>#REF!</v>
      </c>
      <c r="D111" s="147"/>
      <c r="E111" s="148" t="e">
        <f>IF(LEN(#REF!)&gt;17,"-",#REF!)</f>
        <v>#REF!</v>
      </c>
      <c r="F111" s="149"/>
      <c r="G111" s="149"/>
      <c r="H111" s="149"/>
      <c r="I111" s="149"/>
      <c r="J111" s="149"/>
      <c r="K111" s="28">
        <v>1</v>
      </c>
      <c r="L111" s="150" t="e">
        <f>#REF!</f>
        <v>#REF!</v>
      </c>
      <c r="M111" s="151"/>
      <c r="N111" s="151"/>
      <c r="O111" s="151"/>
      <c r="P111" s="151"/>
      <c r="Q111" s="151"/>
      <c r="R111" s="151"/>
      <c r="S111" s="152"/>
      <c r="T111" s="29"/>
    </row>
    <row r="112" spans="2:20" ht="27" hidden="1" customHeight="1">
      <c r="B112" s="145"/>
      <c r="C112" s="147"/>
      <c r="D112" s="147"/>
      <c r="E112" s="149"/>
      <c r="F112" s="149"/>
      <c r="G112" s="149"/>
      <c r="H112" s="149"/>
      <c r="I112" s="149"/>
      <c r="J112" s="149"/>
      <c r="K112" s="28">
        <v>2</v>
      </c>
      <c r="L112" s="150" t="e">
        <f>#REF!</f>
        <v>#REF!</v>
      </c>
      <c r="M112" s="151"/>
      <c r="N112" s="151"/>
      <c r="O112" s="151"/>
      <c r="P112" s="151"/>
      <c r="Q112" s="151"/>
      <c r="R112" s="151"/>
      <c r="S112" s="152"/>
      <c r="T112" s="29"/>
    </row>
    <row r="113" spans="2:20" ht="27" hidden="1" customHeight="1">
      <c r="B113" s="145"/>
      <c r="C113" s="147"/>
      <c r="D113" s="147"/>
      <c r="E113" s="149"/>
      <c r="F113" s="149"/>
      <c r="G113" s="149"/>
      <c r="H113" s="149"/>
      <c r="I113" s="149"/>
      <c r="J113" s="149"/>
      <c r="K113" s="28">
        <v>3</v>
      </c>
      <c r="L113" s="150" t="e">
        <f>#REF!</f>
        <v>#REF!</v>
      </c>
      <c r="M113" s="151"/>
      <c r="N113" s="151"/>
      <c r="O113" s="151"/>
      <c r="P113" s="151"/>
      <c r="Q113" s="151"/>
      <c r="R113" s="151"/>
      <c r="S113" s="152"/>
      <c r="T113" s="29"/>
    </row>
    <row r="114" spans="2:20" ht="27" hidden="1" customHeight="1">
      <c r="B114" s="145"/>
      <c r="C114" s="147"/>
      <c r="D114" s="147"/>
      <c r="E114" s="149"/>
      <c r="F114" s="149"/>
      <c r="G114" s="149"/>
      <c r="H114" s="149"/>
      <c r="I114" s="149"/>
      <c r="J114" s="149"/>
      <c r="K114" s="28">
        <v>4</v>
      </c>
      <c r="L114" s="150" t="e">
        <f>#REF!</f>
        <v>#REF!</v>
      </c>
      <c r="M114" s="151"/>
      <c r="N114" s="151"/>
      <c r="O114" s="151"/>
      <c r="P114" s="151"/>
      <c r="Q114" s="151"/>
      <c r="R114" s="151"/>
      <c r="S114" s="152"/>
      <c r="T114" s="29"/>
    </row>
    <row r="115" spans="2:20" ht="27" hidden="1" customHeight="1">
      <c r="B115" s="146"/>
      <c r="C115" s="147"/>
      <c r="D115" s="147"/>
      <c r="E115" s="149"/>
      <c r="F115" s="149"/>
      <c r="G115" s="149"/>
      <c r="H115" s="149"/>
      <c r="I115" s="149"/>
      <c r="J115" s="149"/>
      <c r="K115" s="28">
        <v>5</v>
      </c>
      <c r="L115" s="150" t="e">
        <f>#REF!</f>
        <v>#REF!</v>
      </c>
      <c r="M115" s="151"/>
      <c r="N115" s="151"/>
      <c r="O115" s="151"/>
      <c r="P115" s="151"/>
      <c r="Q115" s="151"/>
      <c r="R115" s="151"/>
      <c r="S115" s="152"/>
      <c r="T115" s="29"/>
    </row>
    <row r="116" spans="2:20" ht="27" hidden="1" customHeight="1">
      <c r="B116" s="144">
        <v>5</v>
      </c>
      <c r="C116" s="147" t="e">
        <f>IF(#REF!="","-",#REF!)</f>
        <v>#REF!</v>
      </c>
      <c r="D116" s="147"/>
      <c r="E116" s="148" t="e">
        <f>IF(LEN(#REF!)&gt;17,"-",#REF!)</f>
        <v>#REF!</v>
      </c>
      <c r="F116" s="149"/>
      <c r="G116" s="149"/>
      <c r="H116" s="149"/>
      <c r="I116" s="149"/>
      <c r="J116" s="149"/>
      <c r="K116" s="28">
        <v>1</v>
      </c>
      <c r="L116" s="150" t="e">
        <f>#REF!</f>
        <v>#REF!</v>
      </c>
      <c r="M116" s="151"/>
      <c r="N116" s="151"/>
      <c r="O116" s="151"/>
      <c r="P116" s="151"/>
      <c r="Q116" s="151"/>
      <c r="R116" s="151"/>
      <c r="S116" s="152"/>
      <c r="T116" s="29"/>
    </row>
    <row r="117" spans="2:20" ht="27" hidden="1" customHeight="1">
      <c r="B117" s="145"/>
      <c r="C117" s="147"/>
      <c r="D117" s="147"/>
      <c r="E117" s="149"/>
      <c r="F117" s="149"/>
      <c r="G117" s="149"/>
      <c r="H117" s="149"/>
      <c r="I117" s="149"/>
      <c r="J117" s="149"/>
      <c r="K117" s="28">
        <v>2</v>
      </c>
      <c r="L117" s="150" t="e">
        <f>#REF!</f>
        <v>#REF!</v>
      </c>
      <c r="M117" s="151"/>
      <c r="N117" s="151"/>
      <c r="O117" s="151"/>
      <c r="P117" s="151"/>
      <c r="Q117" s="151"/>
      <c r="R117" s="151"/>
      <c r="S117" s="152"/>
      <c r="T117" s="29"/>
    </row>
    <row r="118" spans="2:20" ht="27" hidden="1" customHeight="1">
      <c r="B118" s="145"/>
      <c r="C118" s="147"/>
      <c r="D118" s="147"/>
      <c r="E118" s="149"/>
      <c r="F118" s="149"/>
      <c r="G118" s="149"/>
      <c r="H118" s="149"/>
      <c r="I118" s="149"/>
      <c r="J118" s="149"/>
      <c r="K118" s="28">
        <v>3</v>
      </c>
      <c r="L118" s="150" t="e">
        <f>#REF!</f>
        <v>#REF!</v>
      </c>
      <c r="M118" s="151"/>
      <c r="N118" s="151"/>
      <c r="O118" s="151"/>
      <c r="P118" s="151"/>
      <c r="Q118" s="151"/>
      <c r="R118" s="151"/>
      <c r="S118" s="152"/>
      <c r="T118" s="29"/>
    </row>
    <row r="119" spans="2:20" ht="27" hidden="1" customHeight="1">
      <c r="B119" s="145"/>
      <c r="C119" s="147"/>
      <c r="D119" s="147"/>
      <c r="E119" s="149"/>
      <c r="F119" s="149"/>
      <c r="G119" s="149"/>
      <c r="H119" s="149"/>
      <c r="I119" s="149"/>
      <c r="J119" s="149"/>
      <c r="K119" s="28">
        <v>4</v>
      </c>
      <c r="L119" s="150" t="e">
        <f>#REF!</f>
        <v>#REF!</v>
      </c>
      <c r="M119" s="151"/>
      <c r="N119" s="151"/>
      <c r="O119" s="151"/>
      <c r="P119" s="151"/>
      <c r="Q119" s="151"/>
      <c r="R119" s="151"/>
      <c r="S119" s="152"/>
      <c r="T119" s="29"/>
    </row>
    <row r="120" spans="2:20" ht="27" hidden="1" customHeight="1">
      <c r="B120" s="146"/>
      <c r="C120" s="147"/>
      <c r="D120" s="147"/>
      <c r="E120" s="149"/>
      <c r="F120" s="149"/>
      <c r="G120" s="149"/>
      <c r="H120" s="149"/>
      <c r="I120" s="149"/>
      <c r="J120" s="149"/>
      <c r="K120" s="28">
        <v>5</v>
      </c>
      <c r="L120" s="150" t="e">
        <f>#REF!</f>
        <v>#REF!</v>
      </c>
      <c r="M120" s="151"/>
      <c r="N120" s="151"/>
      <c r="O120" s="151"/>
      <c r="P120" s="151"/>
      <c r="Q120" s="151"/>
      <c r="R120" s="151"/>
      <c r="S120" s="15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50"/>
  <sheetViews>
    <sheetView showGridLines="0" tabSelected="1" view="pageBreakPreview" topLeftCell="A103" zoomScale="130" zoomScaleNormal="85" zoomScaleSheetLayoutView="130" workbookViewId="0">
      <selection activeCell="M173" sqref="M173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4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9"/>
      <c r="B1" s="329"/>
      <c r="V1" s="2"/>
      <c r="W1" s="2"/>
    </row>
    <row r="2" spans="1:23" ht="18.75" customHeight="1" thickBot="1">
      <c r="A2" s="329"/>
      <c r="B2" s="329"/>
      <c r="C2" s="202" t="s">
        <v>851</v>
      </c>
      <c r="D2" s="202"/>
      <c r="E2" s="202"/>
      <c r="F2" s="321" t="s">
        <v>1039</v>
      </c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5"/>
      <c r="V2" s="6"/>
      <c r="W2" s="6"/>
    </row>
    <row r="3" spans="1:23" ht="18.75" customHeight="1" thickBot="1">
      <c r="A3" s="329"/>
      <c r="B3" s="329"/>
      <c r="C3" s="202" t="s">
        <v>1035</v>
      </c>
      <c r="D3" s="202"/>
      <c r="E3" s="202"/>
      <c r="F3" s="326" t="str">
        <f>IF(ISERROR(VLOOKUP(F2,general!$B:$C,2,FALSE))=TRUE,"",(VLOOKUP(F2,general!$B:$C,2,FALSE)))</f>
        <v/>
      </c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5"/>
      <c r="V3" s="6"/>
      <c r="W3" s="6"/>
    </row>
    <row r="4" spans="1:23" ht="15.75" customHeight="1" thickBot="1">
      <c r="A4" s="329"/>
      <c r="B4" s="329"/>
      <c r="C4" s="4"/>
      <c r="D4" s="202" t="s">
        <v>314</v>
      </c>
      <c r="E4" s="202"/>
      <c r="F4" s="322">
        <v>2020</v>
      </c>
      <c r="G4" s="322"/>
      <c r="H4" s="322"/>
      <c r="I4" s="322"/>
      <c r="J4" s="322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30"/>
      <c r="B5" s="330"/>
    </row>
    <row r="6" spans="1:23" ht="23.25" customHeight="1">
      <c r="A6" s="323" t="s">
        <v>1036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5"/>
    </row>
    <row r="7" spans="1:23" ht="3.75" customHeight="1"/>
    <row r="8" spans="1:23" ht="18" customHeight="1">
      <c r="A8" s="206" t="s">
        <v>0</v>
      </c>
      <c r="B8" s="206"/>
      <c r="C8" s="206"/>
      <c r="D8" s="310" t="s">
        <v>1095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3" ht="17.25" customHeight="1">
      <c r="A9" s="206" t="s">
        <v>18</v>
      </c>
      <c r="B9" s="206"/>
      <c r="C9" s="206"/>
      <c r="D9" s="207" t="s">
        <v>1094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ht="17.25" customHeight="1">
      <c r="A10" s="206" t="s">
        <v>19</v>
      </c>
      <c r="B10" s="206"/>
      <c r="C10" s="206"/>
      <c r="D10" s="311">
        <v>300000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</row>
    <row r="11" spans="1:23" ht="27.75" customHeight="1">
      <c r="A11" s="206" t="s">
        <v>1108</v>
      </c>
      <c r="B11" s="206"/>
      <c r="C11" s="312"/>
      <c r="D11" s="313" t="s">
        <v>1109</v>
      </c>
      <c r="E11" s="314"/>
      <c r="F11" s="314"/>
      <c r="G11" s="315"/>
      <c r="H11" s="316" t="s">
        <v>1110</v>
      </c>
      <c r="I11" s="316"/>
      <c r="J11" s="316"/>
      <c r="K11" s="316"/>
      <c r="L11" s="316"/>
      <c r="M11" s="316"/>
      <c r="N11" s="316"/>
      <c r="O11" s="316"/>
      <c r="P11" s="316"/>
      <c r="Q11" s="316"/>
      <c r="R11" s="136"/>
      <c r="S11" s="136"/>
      <c r="T11" s="136"/>
      <c r="U11" s="136"/>
      <c r="V11" s="136"/>
      <c r="W11" s="136"/>
    </row>
    <row r="12" spans="1:23" ht="27" customHeight="1">
      <c r="A12" s="206" t="s">
        <v>1111</v>
      </c>
      <c r="B12" s="206"/>
      <c r="C12" s="135"/>
      <c r="D12" s="317">
        <v>300000</v>
      </c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02" t="s">
        <v>335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</row>
    <row r="15" spans="1:23" ht="15.75" customHeight="1">
      <c r="A15" s="327" t="s">
        <v>319</v>
      </c>
      <c r="B15" s="327"/>
      <c r="C15" s="327"/>
      <c r="D15" s="328" t="s">
        <v>315</v>
      </c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</row>
    <row r="16" spans="1:23" ht="16.5" customHeight="1">
      <c r="A16" s="303" t="s">
        <v>321</v>
      </c>
      <c r="B16" s="303"/>
      <c r="C16" s="303"/>
      <c r="D16" s="309" t="s">
        <v>995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</row>
    <row r="17" spans="1:33" ht="17.25" customHeight="1">
      <c r="A17" s="303" t="s">
        <v>322</v>
      </c>
      <c r="B17" s="304"/>
      <c r="C17" s="304"/>
      <c r="D17" s="305" t="s">
        <v>979</v>
      </c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7"/>
    </row>
    <row r="18" spans="1:33" ht="22.5" customHeight="1">
      <c r="A18" s="303" t="s">
        <v>323</v>
      </c>
      <c r="B18" s="304"/>
      <c r="C18" s="304"/>
      <c r="D18" s="305" t="s">
        <v>858</v>
      </c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7"/>
    </row>
    <row r="19" spans="1:33" ht="21.75" customHeight="1">
      <c r="A19" s="303" t="s">
        <v>324</v>
      </c>
      <c r="B19" s="304"/>
      <c r="C19" s="304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7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02" t="s">
        <v>325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</row>
    <row r="22" spans="1:33" ht="20.25" customHeight="1">
      <c r="A22" s="223" t="s">
        <v>1068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33" ht="22.5" customHeight="1">
      <c r="A23" s="302" t="s">
        <v>333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</row>
    <row r="24" spans="1:33" ht="24.75" customHeight="1">
      <c r="A24" s="223" t="s">
        <v>1067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33" ht="20.25" customHeight="1">
      <c r="A25" s="302" t="s">
        <v>1038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</row>
    <row r="26" spans="1:33" s="3" customFormat="1" ht="25.5" customHeight="1">
      <c r="A26" s="223" t="s">
        <v>1066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52" t="s">
        <v>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57" t="s">
        <v>1007</v>
      </c>
      <c r="B31" s="257"/>
      <c r="C31" s="289" t="s">
        <v>1045</v>
      </c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1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292" t="s">
        <v>1009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4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57" t="s">
        <v>22</v>
      </c>
      <c r="B35" s="257"/>
      <c r="C35" s="297" t="s">
        <v>1046</v>
      </c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8" t="s">
        <v>337</v>
      </c>
      <c r="B37" s="260"/>
      <c r="C37" s="103" t="s">
        <v>1071</v>
      </c>
      <c r="D37" s="49"/>
      <c r="E37" s="257" t="s">
        <v>4</v>
      </c>
      <c r="F37" s="257"/>
      <c r="G37" s="288" t="s">
        <v>1048</v>
      </c>
      <c r="H37" s="288"/>
      <c r="I37" s="288"/>
      <c r="J37" s="288"/>
      <c r="K37" s="49"/>
      <c r="L37" s="49"/>
      <c r="M37" s="257" t="s">
        <v>1008</v>
      </c>
      <c r="N37" s="257"/>
      <c r="O37" s="257"/>
      <c r="P37" s="257"/>
      <c r="Q37" s="288" t="s">
        <v>1050</v>
      </c>
      <c r="R37" s="288"/>
      <c r="S37" s="288"/>
      <c r="T37" s="288"/>
      <c r="U37" s="288"/>
      <c r="V37" s="288"/>
      <c r="W37" s="288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8" t="s">
        <v>1015</v>
      </c>
      <c r="B39" s="260"/>
      <c r="C39" s="110" t="s">
        <v>1047</v>
      </c>
      <c r="D39" s="49"/>
      <c r="E39" s="258" t="s">
        <v>24</v>
      </c>
      <c r="F39" s="260"/>
      <c r="G39" s="288" t="s">
        <v>1049</v>
      </c>
      <c r="H39" s="288"/>
      <c r="I39" s="288"/>
      <c r="J39" s="288"/>
      <c r="K39" s="49"/>
      <c r="L39" s="49"/>
      <c r="M39" s="257" t="s">
        <v>1016</v>
      </c>
      <c r="N39" s="257"/>
      <c r="O39" s="257"/>
      <c r="P39" s="257"/>
      <c r="Q39" s="288" t="s">
        <v>1064</v>
      </c>
      <c r="R39" s="288"/>
      <c r="S39" s="288"/>
      <c r="T39" s="288"/>
      <c r="U39" s="288"/>
      <c r="V39" s="288"/>
      <c r="W39" s="288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57" t="s">
        <v>1003</v>
      </c>
      <c r="D41" s="257"/>
      <c r="E41" s="257"/>
      <c r="F41" s="257"/>
      <c r="H41" s="49"/>
      <c r="I41" s="49"/>
      <c r="J41" s="49"/>
      <c r="O41" s="257" t="s">
        <v>1006</v>
      </c>
      <c r="P41" s="257"/>
      <c r="Q41" s="257"/>
      <c r="R41" s="257"/>
      <c r="S41" s="257"/>
      <c r="T41" s="257"/>
      <c r="U41" s="257"/>
      <c r="V41" s="257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180</v>
      </c>
      <c r="D42" s="49"/>
      <c r="E42" s="285">
        <v>2019</v>
      </c>
      <c r="F42" s="285"/>
      <c r="H42" s="49"/>
      <c r="I42" s="49"/>
      <c r="J42" s="49"/>
      <c r="O42" s="295">
        <v>200</v>
      </c>
      <c r="P42" s="295"/>
      <c r="Q42" s="295"/>
      <c r="R42" s="295"/>
      <c r="S42" s="295"/>
      <c r="T42" s="295"/>
      <c r="U42" s="295"/>
      <c r="V42" s="295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86" t="s">
        <v>1005</v>
      </c>
      <c r="F43" s="286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87" t="s">
        <v>964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4" t="s">
        <v>25</v>
      </c>
      <c r="B46" s="275"/>
      <c r="C46" s="257" t="s">
        <v>22</v>
      </c>
      <c r="D46" s="257"/>
      <c r="E46" s="278" t="s">
        <v>3</v>
      </c>
      <c r="F46" s="258" t="s">
        <v>327</v>
      </c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60"/>
      <c r="U46" s="104"/>
      <c r="V46" s="183" t="s">
        <v>27</v>
      </c>
      <c r="W46" s="257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6"/>
      <c r="B47" s="277"/>
      <c r="C47" s="257"/>
      <c r="D47" s="257"/>
      <c r="E47" s="279"/>
      <c r="F47" s="280" t="s">
        <v>300</v>
      </c>
      <c r="G47" s="281"/>
      <c r="H47" s="282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84"/>
      <c r="W47" s="257"/>
    </row>
    <row r="48" spans="1:33" ht="29.25" customHeight="1">
      <c r="A48" s="269" t="s">
        <v>1</v>
      </c>
      <c r="B48" s="269"/>
      <c r="C48" s="284" t="s">
        <v>1069</v>
      </c>
      <c r="D48" s="284"/>
      <c r="E48" s="111" t="s">
        <v>1063</v>
      </c>
      <c r="F48" s="187" t="s">
        <v>998</v>
      </c>
      <c r="G48" s="261"/>
      <c r="H48" s="18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200</v>
      </c>
      <c r="U48" s="73"/>
      <c r="V48" s="114">
        <f>IF(SUM(I48:T48)=0,"",SUM(I48:T48))</f>
        <v>200</v>
      </c>
      <c r="W48" s="272" t="str">
        <f>IF($G$39="porcentaje",FIXED(V48/V49*100,2)&amp;"%",IF($G$39="Promedio",V48/V49,IF($G$39="variación porcentual",FIXED(((V48/V49)-1)*100,2)&amp;"%",IF($G$39="OTRAS","CAPTURAR EL RESULTADO DEL INDICADOR"))))</f>
        <v>11,11%</v>
      </c>
      <c r="Y48" s="1"/>
      <c r="AC48" s="10"/>
      <c r="AF48" s="10"/>
      <c r="AG48" s="10"/>
    </row>
    <row r="49" spans="1:33" ht="30" customHeight="1">
      <c r="A49" s="269" t="s">
        <v>2</v>
      </c>
      <c r="B49" s="269"/>
      <c r="C49" s="284" t="s">
        <v>1070</v>
      </c>
      <c r="D49" s="284"/>
      <c r="E49" s="111" t="s">
        <v>1063</v>
      </c>
      <c r="F49" s="187" t="s">
        <v>999</v>
      </c>
      <c r="G49" s="261"/>
      <c r="H49" s="18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180</v>
      </c>
      <c r="U49" s="72">
        <f>SUM(I49:T49)</f>
        <v>180</v>
      </c>
      <c r="V49" s="114">
        <f>IF(SUM(I49:T49)=0,"",SUM(I49:T49))</f>
        <v>180</v>
      </c>
      <c r="W49" s="272"/>
      <c r="Y49" s="1"/>
      <c r="AA49" s="3"/>
      <c r="AC49" s="10"/>
      <c r="AF49" s="10"/>
      <c r="AG49" s="10"/>
    </row>
    <row r="50" spans="1:33" ht="17.25" customHeight="1">
      <c r="A50" s="273" t="s">
        <v>298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</row>
    <row r="51" spans="1:33" s="3" customFormat="1" ht="15.75" customHeight="1">
      <c r="A51" s="274" t="s">
        <v>25</v>
      </c>
      <c r="B51" s="275"/>
      <c r="C51" s="257" t="s">
        <v>22</v>
      </c>
      <c r="D51" s="257"/>
      <c r="E51" s="278" t="s">
        <v>3</v>
      </c>
      <c r="F51" s="258" t="s">
        <v>327</v>
      </c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60"/>
      <c r="U51" s="104"/>
      <c r="V51" s="183" t="s">
        <v>27</v>
      </c>
      <c r="W51" s="257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6"/>
      <c r="B52" s="277"/>
      <c r="C52" s="257"/>
      <c r="D52" s="257"/>
      <c r="E52" s="279"/>
      <c r="F52" s="280" t="s">
        <v>298</v>
      </c>
      <c r="G52" s="281"/>
      <c r="H52" s="282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84"/>
      <c r="W52" s="257"/>
    </row>
    <row r="53" spans="1:33" ht="29.25" customHeight="1">
      <c r="A53" s="269" t="s">
        <v>1</v>
      </c>
      <c r="B53" s="269"/>
      <c r="C53" s="270" t="str">
        <f>IF(C48=0,"",C48)</f>
        <v>Atenciones 2020</v>
      </c>
      <c r="D53" s="271"/>
      <c r="E53" s="132" t="str">
        <f>IF(E48=0,"",E48)</f>
        <v>Atenciones</v>
      </c>
      <c r="F53" s="187" t="s">
        <v>1017</v>
      </c>
      <c r="G53" s="261"/>
      <c r="H53" s="18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72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69" t="s">
        <v>2</v>
      </c>
      <c r="B54" s="269"/>
      <c r="C54" s="270" t="str">
        <f>IF(C49=0,"",C49)</f>
        <v>Atenciones 2019</v>
      </c>
      <c r="D54" s="271"/>
      <c r="E54" s="133" t="str">
        <f>IF(E49=0,"",E49)</f>
        <v>Atenciones</v>
      </c>
      <c r="F54" s="187" t="s">
        <v>1018</v>
      </c>
      <c r="G54" s="261"/>
      <c r="H54" s="18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180</v>
      </c>
      <c r="U54" s="72">
        <f>SUM(I54:T54)</f>
        <v>180</v>
      </c>
      <c r="V54" s="114">
        <f t="shared" si="0"/>
        <v>180</v>
      </c>
      <c r="W54" s="272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63" t="s">
        <v>965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64" t="s">
        <v>1000</v>
      </c>
      <c r="B58" s="265"/>
      <c r="C58" s="265"/>
      <c r="D58" s="265"/>
      <c r="E58" s="265"/>
      <c r="F58" s="266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8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2" t="s">
        <v>6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57" t="s">
        <v>1007</v>
      </c>
      <c r="B62" s="257"/>
      <c r="C62" s="299" t="s">
        <v>1052</v>
      </c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1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2" t="s">
        <v>1009</v>
      </c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4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57" t="s">
        <v>22</v>
      </c>
      <c r="B66" s="257"/>
      <c r="C66" s="288" t="s">
        <v>1107</v>
      </c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8" t="s">
        <v>337</v>
      </c>
      <c r="B68" s="260"/>
      <c r="C68" s="103" t="s">
        <v>1071</v>
      </c>
      <c r="D68" s="49"/>
      <c r="E68" s="257" t="s">
        <v>4</v>
      </c>
      <c r="F68" s="257"/>
      <c r="G68" s="288" t="s">
        <v>1048</v>
      </c>
      <c r="H68" s="288"/>
      <c r="I68" s="288"/>
      <c r="J68" s="288"/>
      <c r="K68" s="49"/>
      <c r="L68" s="49"/>
      <c r="M68" s="257" t="s">
        <v>1008</v>
      </c>
      <c r="N68" s="257"/>
      <c r="O68" s="257"/>
      <c r="P68" s="257"/>
      <c r="Q68" s="288" t="s">
        <v>1053</v>
      </c>
      <c r="R68" s="288"/>
      <c r="S68" s="288"/>
      <c r="T68" s="288"/>
      <c r="U68" s="288"/>
      <c r="V68" s="288"/>
      <c r="W68" s="288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8" t="s">
        <v>1015</v>
      </c>
      <c r="B70" s="260"/>
      <c r="C70" s="110" t="s">
        <v>1047</v>
      </c>
      <c r="D70" s="49"/>
      <c r="E70" s="258" t="s">
        <v>24</v>
      </c>
      <c r="F70" s="260"/>
      <c r="G70" s="288" t="s">
        <v>1049</v>
      </c>
      <c r="H70" s="288"/>
      <c r="I70" s="288"/>
      <c r="J70" s="288"/>
      <c r="K70" s="49"/>
      <c r="L70" s="49"/>
      <c r="M70" s="257" t="s">
        <v>1016</v>
      </c>
      <c r="N70" s="257"/>
      <c r="O70" s="257"/>
      <c r="P70" s="257"/>
      <c r="Q70" s="288" t="s">
        <v>1051</v>
      </c>
      <c r="R70" s="288"/>
      <c r="S70" s="288"/>
      <c r="T70" s="288"/>
      <c r="U70" s="288"/>
      <c r="V70" s="288"/>
      <c r="W70" s="288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57" t="s">
        <v>1003</v>
      </c>
      <c r="D72" s="257"/>
      <c r="E72" s="257"/>
      <c r="F72" s="257"/>
      <c r="H72" s="49"/>
      <c r="I72" s="49"/>
      <c r="J72" s="49"/>
      <c r="O72" s="257" t="s">
        <v>1006</v>
      </c>
      <c r="P72" s="257"/>
      <c r="Q72" s="257"/>
      <c r="R72" s="257"/>
      <c r="S72" s="257"/>
      <c r="T72" s="257"/>
      <c r="U72" s="257"/>
      <c r="V72" s="257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266</v>
      </c>
      <c r="D73" s="49"/>
      <c r="E73" s="285">
        <v>2019</v>
      </c>
      <c r="F73" s="285"/>
      <c r="H73" s="49"/>
      <c r="I73" s="49"/>
      <c r="J73" s="49"/>
      <c r="O73" s="296">
        <v>200</v>
      </c>
      <c r="P73" s="296"/>
      <c r="Q73" s="296"/>
      <c r="R73" s="296"/>
      <c r="S73" s="296"/>
      <c r="T73" s="296"/>
      <c r="U73" s="296"/>
      <c r="V73" s="296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86" t="s">
        <v>1005</v>
      </c>
      <c r="F74" s="286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87" t="s">
        <v>964</v>
      </c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4" t="s">
        <v>25</v>
      </c>
      <c r="B77" s="275"/>
      <c r="C77" s="257" t="s">
        <v>22</v>
      </c>
      <c r="D77" s="257"/>
      <c r="E77" s="278" t="s">
        <v>3</v>
      </c>
      <c r="F77" s="258" t="s">
        <v>327</v>
      </c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60"/>
      <c r="U77" s="104"/>
      <c r="V77" s="183" t="s">
        <v>27</v>
      </c>
      <c r="W77" s="257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6"/>
      <c r="B78" s="277"/>
      <c r="C78" s="257"/>
      <c r="D78" s="257"/>
      <c r="E78" s="279"/>
      <c r="F78" s="280" t="s">
        <v>300</v>
      </c>
      <c r="G78" s="281"/>
      <c r="H78" s="282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84"/>
      <c r="W78" s="257"/>
    </row>
    <row r="79" spans="1:33" ht="29.25" customHeight="1">
      <c r="A79" s="269" t="s">
        <v>1</v>
      </c>
      <c r="B79" s="269"/>
      <c r="C79" s="284" t="s">
        <v>1072</v>
      </c>
      <c r="D79" s="284"/>
      <c r="E79" s="111" t="s">
        <v>1065</v>
      </c>
      <c r="F79" s="187" t="s">
        <v>998</v>
      </c>
      <c r="G79" s="261"/>
      <c r="H79" s="18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200</v>
      </c>
      <c r="U79" s="73"/>
      <c r="V79" s="114">
        <f>IF(SUM(I79:T79)=0,"",SUM(I79:T79))</f>
        <v>200</v>
      </c>
      <c r="W79" s="272" t="str">
        <f>IF($G$70="porcentaje",FIXED(V79/V80*100,2)&amp;"%",IF($G$70="Promedio",V79/V80,IF($G$70="variación porcentual",FIXED(((V79/V80)-1)*100,2)&amp;"%",IF($G$70="OTRAS","CAPTURAR EL RESULTADO DEL INDICADOR"))))</f>
        <v>-24,81%</v>
      </c>
      <c r="Y79" s="1"/>
      <c r="AC79" s="10"/>
      <c r="AF79" s="10"/>
      <c r="AG79" s="10"/>
    </row>
    <row r="80" spans="1:33" ht="30" customHeight="1">
      <c r="A80" s="269" t="s">
        <v>2</v>
      </c>
      <c r="B80" s="269"/>
      <c r="C80" s="284" t="s">
        <v>1073</v>
      </c>
      <c r="D80" s="284"/>
      <c r="E80" s="111" t="s">
        <v>1065</v>
      </c>
      <c r="F80" s="187" t="s">
        <v>999</v>
      </c>
      <c r="G80" s="261"/>
      <c r="H80" s="18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266</v>
      </c>
      <c r="U80" s="72">
        <f>SUM(I80:T80)</f>
        <v>266</v>
      </c>
      <c r="V80" s="114">
        <f>IF(SUM(I80:T80)=0,"",SUM(I80:T80))</f>
        <v>266</v>
      </c>
      <c r="W80" s="272"/>
      <c r="Y80" s="1"/>
      <c r="AA80" s="3"/>
      <c r="AC80" s="10"/>
      <c r="AF80" s="10"/>
      <c r="AG80" s="10"/>
    </row>
    <row r="81" spans="1:33" ht="17.25" customHeight="1">
      <c r="A81" s="273" t="s">
        <v>298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</row>
    <row r="82" spans="1:33" s="3" customFormat="1" ht="15.75" customHeight="1">
      <c r="A82" s="274" t="s">
        <v>25</v>
      </c>
      <c r="B82" s="275"/>
      <c r="C82" s="257" t="s">
        <v>22</v>
      </c>
      <c r="D82" s="257"/>
      <c r="E82" s="278" t="s">
        <v>3</v>
      </c>
      <c r="F82" s="258" t="s">
        <v>327</v>
      </c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60"/>
      <c r="U82" s="104"/>
      <c r="V82" s="183" t="s">
        <v>27</v>
      </c>
      <c r="W82" s="257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6"/>
      <c r="B83" s="277"/>
      <c r="C83" s="257"/>
      <c r="D83" s="257"/>
      <c r="E83" s="279"/>
      <c r="F83" s="280" t="s">
        <v>298</v>
      </c>
      <c r="G83" s="281"/>
      <c r="H83" s="282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84"/>
      <c r="W83" s="257"/>
    </row>
    <row r="84" spans="1:33" ht="28.5" customHeight="1">
      <c r="A84" s="245" t="s">
        <v>1</v>
      </c>
      <c r="B84" s="247"/>
      <c r="C84" s="270" t="str">
        <f>IF(C79=0,"",C79)</f>
        <v>Delitos de violencia familiar 2020</v>
      </c>
      <c r="D84" s="271"/>
      <c r="E84" s="133" t="str">
        <f>IF(E79=0,"",E79)</f>
        <v>Delitos</v>
      </c>
      <c r="F84" s="187" t="s">
        <v>1017</v>
      </c>
      <c r="G84" s="261"/>
      <c r="H84" s="18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72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5" t="s">
        <v>2</v>
      </c>
      <c r="B85" s="247"/>
      <c r="C85" s="270" t="str">
        <f>IF(C80=0,"",C80)</f>
        <v>Delitos de violencia familiar 2019</v>
      </c>
      <c r="D85" s="271"/>
      <c r="E85" s="133" t="str">
        <f>IF(E80=0,"",E80)</f>
        <v>Delitos</v>
      </c>
      <c r="F85" s="187" t="s">
        <v>1018</v>
      </c>
      <c r="G85" s="261"/>
      <c r="H85" s="18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266</v>
      </c>
      <c r="U85" s="72">
        <f>SUM(I85:T85)</f>
        <v>266</v>
      </c>
      <c r="V85" s="114">
        <f>IF(SUM(I85:T85)=0,"",SUM(I85:T85))</f>
        <v>266</v>
      </c>
      <c r="W85" s="272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63" t="s">
        <v>965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64" t="s">
        <v>1000</v>
      </c>
      <c r="B89" s="265"/>
      <c r="C89" s="265"/>
      <c r="D89" s="265"/>
      <c r="E89" s="265"/>
      <c r="F89" s="266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8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8"/>
      <c r="B90" s="298"/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52" t="s">
        <v>1001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57" t="s">
        <v>1010</v>
      </c>
      <c r="B93" s="257"/>
      <c r="C93" s="299" t="s">
        <v>1054</v>
      </c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1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2" t="s">
        <v>1009</v>
      </c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4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57" t="s">
        <v>22</v>
      </c>
      <c r="B97" s="257"/>
      <c r="C97" s="297" t="s">
        <v>1106</v>
      </c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2" customHeight="1">
      <c r="A99" s="258" t="s">
        <v>337</v>
      </c>
      <c r="B99" s="260"/>
      <c r="C99" s="103" t="s">
        <v>1071</v>
      </c>
      <c r="D99" s="49"/>
      <c r="E99" s="257" t="s">
        <v>4</v>
      </c>
      <c r="F99" s="257"/>
      <c r="G99" s="288" t="s">
        <v>1056</v>
      </c>
      <c r="H99" s="288"/>
      <c r="I99" s="288"/>
      <c r="J99" s="288"/>
      <c r="K99" s="49"/>
      <c r="L99" s="49"/>
      <c r="M99" s="257" t="s">
        <v>1008</v>
      </c>
      <c r="N99" s="257"/>
      <c r="O99" s="257"/>
      <c r="P99" s="257"/>
      <c r="Q99" s="288" t="s">
        <v>1057</v>
      </c>
      <c r="R99" s="288"/>
      <c r="S99" s="288"/>
      <c r="T99" s="288"/>
      <c r="U99" s="288"/>
      <c r="V99" s="288"/>
      <c r="W99" s="288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8" t="s">
        <v>1015</v>
      </c>
      <c r="B101" s="260"/>
      <c r="C101" s="110" t="s">
        <v>1055</v>
      </c>
      <c r="D101" s="49"/>
      <c r="E101" s="258" t="s">
        <v>24</v>
      </c>
      <c r="F101" s="260"/>
      <c r="G101" s="288" t="s">
        <v>1049</v>
      </c>
      <c r="H101" s="288"/>
      <c r="I101" s="288"/>
      <c r="J101" s="288"/>
      <c r="K101" s="49"/>
      <c r="L101" s="49"/>
      <c r="M101" s="257" t="s">
        <v>1016</v>
      </c>
      <c r="N101" s="257"/>
      <c r="O101" s="257"/>
      <c r="P101" s="257"/>
      <c r="Q101" s="288" t="s">
        <v>1064</v>
      </c>
      <c r="R101" s="288"/>
      <c r="S101" s="288"/>
      <c r="T101" s="288"/>
      <c r="U101" s="288"/>
      <c r="V101" s="288"/>
      <c r="W101" s="288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57" t="s">
        <v>1003</v>
      </c>
      <c r="D103" s="257"/>
      <c r="E103" s="257"/>
      <c r="F103" s="257"/>
      <c r="H103" s="49"/>
      <c r="I103" s="49"/>
      <c r="J103" s="49"/>
      <c r="O103" s="257" t="s">
        <v>1006</v>
      </c>
      <c r="P103" s="257"/>
      <c r="Q103" s="257"/>
      <c r="R103" s="257"/>
      <c r="S103" s="257"/>
      <c r="T103" s="257"/>
      <c r="U103" s="257"/>
      <c r="V103" s="257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90</v>
      </c>
      <c r="D104" s="49"/>
      <c r="E104" s="285">
        <v>2019</v>
      </c>
      <c r="F104" s="285"/>
      <c r="H104" s="49"/>
      <c r="I104" s="49"/>
      <c r="J104" s="49"/>
      <c r="O104" s="296">
        <v>105</v>
      </c>
      <c r="P104" s="296"/>
      <c r="Q104" s="296"/>
      <c r="R104" s="296"/>
      <c r="S104" s="296"/>
      <c r="T104" s="296"/>
      <c r="U104" s="296"/>
      <c r="V104" s="296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86" t="s">
        <v>1005</v>
      </c>
      <c r="F105" s="286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87" t="s">
        <v>964</v>
      </c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4" t="s">
        <v>25</v>
      </c>
      <c r="B108" s="275"/>
      <c r="C108" s="257" t="s">
        <v>22</v>
      </c>
      <c r="D108" s="257"/>
      <c r="E108" s="278" t="s">
        <v>3</v>
      </c>
      <c r="F108" s="258" t="s">
        <v>327</v>
      </c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60"/>
      <c r="U108" s="104"/>
      <c r="V108" s="183" t="s">
        <v>27</v>
      </c>
      <c r="W108" s="257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6"/>
      <c r="B109" s="277"/>
      <c r="C109" s="257"/>
      <c r="D109" s="257"/>
      <c r="E109" s="279"/>
      <c r="F109" s="280" t="s">
        <v>300</v>
      </c>
      <c r="G109" s="281"/>
      <c r="H109" s="282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84"/>
      <c r="W109" s="257"/>
    </row>
    <row r="110" spans="1:33" ht="29.25" customHeight="1">
      <c r="A110" s="269" t="s">
        <v>1</v>
      </c>
      <c r="B110" s="269"/>
      <c r="C110" s="284" t="s">
        <v>1074</v>
      </c>
      <c r="D110" s="284"/>
      <c r="E110" s="111" t="s">
        <v>1063</v>
      </c>
      <c r="F110" s="187" t="s">
        <v>998</v>
      </c>
      <c r="G110" s="261"/>
      <c r="H110" s="188"/>
      <c r="I110" s="94"/>
      <c r="J110" s="72"/>
      <c r="K110" s="72"/>
      <c r="L110" s="72"/>
      <c r="M110" s="72"/>
      <c r="N110" s="72">
        <v>52</v>
      </c>
      <c r="O110" s="72"/>
      <c r="P110" s="72"/>
      <c r="Q110" s="72"/>
      <c r="R110" s="72"/>
      <c r="S110" s="72"/>
      <c r="T110" s="72">
        <v>53</v>
      </c>
      <c r="U110" s="73"/>
      <c r="V110" s="114">
        <f>IF(SUM(I110:T110)=0,"",SUM(I110:T110))</f>
        <v>105</v>
      </c>
      <c r="W110" s="272" t="str">
        <f>IF($G$101="porcentaje",FIXED(V110/V111*100,2)&amp;"%",IF($G$101="Promedio",V110/V111,IF($G$101="variación porcentual",FIXED(((V110/V111)-1)*100,2)&amp;"%",IF($G$101="OTRAS","CAPTURAR EL RESULTADO DEL INDICADOR"))))</f>
        <v>16,67%</v>
      </c>
      <c r="Y110" s="112"/>
      <c r="AC110" s="10"/>
      <c r="AF110" s="10"/>
      <c r="AG110" s="10"/>
    </row>
    <row r="111" spans="1:33" ht="30" customHeight="1">
      <c r="A111" s="269" t="s">
        <v>2</v>
      </c>
      <c r="B111" s="269"/>
      <c r="C111" s="284" t="s">
        <v>1075</v>
      </c>
      <c r="D111" s="284"/>
      <c r="E111" s="111" t="s">
        <v>1063</v>
      </c>
      <c r="F111" s="187" t="s">
        <v>999</v>
      </c>
      <c r="G111" s="261"/>
      <c r="H111" s="188"/>
      <c r="I111" s="94"/>
      <c r="J111" s="72"/>
      <c r="K111" s="72"/>
      <c r="L111" s="72"/>
      <c r="M111" s="72"/>
      <c r="N111" s="72">
        <v>45</v>
      </c>
      <c r="O111" s="72"/>
      <c r="P111" s="72"/>
      <c r="Q111" s="72"/>
      <c r="R111" s="72"/>
      <c r="S111" s="72"/>
      <c r="T111" s="72">
        <v>45</v>
      </c>
      <c r="U111" s="72">
        <f>SUM(I111:T111)</f>
        <v>90</v>
      </c>
      <c r="V111" s="114">
        <f>IF(SUM(I111:T111)=0,"",SUM(I111:T111))</f>
        <v>90</v>
      </c>
      <c r="W111" s="272"/>
      <c r="Y111" s="1"/>
      <c r="AA111" s="3"/>
      <c r="AC111" s="10"/>
      <c r="AF111" s="10"/>
      <c r="AG111" s="10"/>
    </row>
    <row r="112" spans="1:33" ht="17.25" customHeight="1">
      <c r="A112" s="273" t="s">
        <v>298</v>
      </c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</row>
    <row r="113" spans="1:33" s="3" customFormat="1" ht="15.75" customHeight="1">
      <c r="A113" s="274" t="s">
        <v>25</v>
      </c>
      <c r="B113" s="275"/>
      <c r="C113" s="257" t="s">
        <v>22</v>
      </c>
      <c r="D113" s="257"/>
      <c r="E113" s="278" t="s">
        <v>3</v>
      </c>
      <c r="F113" s="258" t="s">
        <v>327</v>
      </c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60"/>
      <c r="U113" s="104"/>
      <c r="V113" s="183" t="s">
        <v>27</v>
      </c>
      <c r="W113" s="257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6"/>
      <c r="B114" s="277"/>
      <c r="C114" s="257"/>
      <c r="D114" s="257"/>
      <c r="E114" s="279"/>
      <c r="F114" s="280" t="s">
        <v>298</v>
      </c>
      <c r="G114" s="281"/>
      <c r="H114" s="282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84"/>
      <c r="W114" s="257"/>
    </row>
    <row r="115" spans="1:33" ht="29.25" customHeight="1">
      <c r="A115" s="269" t="s">
        <v>1</v>
      </c>
      <c r="B115" s="269"/>
      <c r="C115" s="270" t="str">
        <f>IF(C110=0,"",C110)</f>
        <v>Atenciones Psicológicas 2020</v>
      </c>
      <c r="D115" s="271"/>
      <c r="E115" s="133" t="str">
        <f>IF(E110=0,"",E110)</f>
        <v>Atenciones</v>
      </c>
      <c r="F115" s="187" t="s">
        <v>1017</v>
      </c>
      <c r="G115" s="261"/>
      <c r="H115" s="188"/>
      <c r="I115" s="94"/>
      <c r="J115" s="72"/>
      <c r="K115" s="72"/>
      <c r="L115" s="72"/>
      <c r="M115" s="72"/>
      <c r="N115" s="72">
        <v>47</v>
      </c>
      <c r="O115" s="72"/>
      <c r="P115" s="72"/>
      <c r="Q115" s="72"/>
      <c r="R115" s="72"/>
      <c r="S115" s="72"/>
      <c r="T115" s="72"/>
      <c r="U115" s="73"/>
      <c r="V115" s="114">
        <f>IF(SUM(I115:T115)=0,"",SUM(I115:T115))</f>
        <v>47</v>
      </c>
      <c r="W115" s="272" t="str">
        <f>IF($G$101="porcentaje",FIXED(V115/V116*100,2)&amp;"%",IF($G$101="Promedio",V115/V116,IF($G$101="variación porcentual",FIXED(((V115/V116)-1)*100,2)&amp;"%",IF($G$101="OTRAS","CAPTURAR EL RESULTADO DEL INDICADOR"))))</f>
        <v>-47.78%</v>
      </c>
      <c r="Y115" s="1"/>
      <c r="AC115" s="10"/>
      <c r="AF115" s="10"/>
      <c r="AG115" s="10"/>
    </row>
    <row r="116" spans="1:33" ht="30" customHeight="1">
      <c r="A116" s="269" t="s">
        <v>2</v>
      </c>
      <c r="B116" s="269"/>
      <c r="C116" s="270" t="str">
        <f>IF(C111=0,"",C111)</f>
        <v>Atenciones Psicológicas 2019</v>
      </c>
      <c r="D116" s="271"/>
      <c r="E116" s="133" t="str">
        <f>IF(E111=0,"",E111)</f>
        <v>Atenciones</v>
      </c>
      <c r="F116" s="187" t="s">
        <v>1018</v>
      </c>
      <c r="G116" s="261"/>
      <c r="H116" s="188"/>
      <c r="I116" s="94"/>
      <c r="J116" s="72"/>
      <c r="K116" s="72"/>
      <c r="L116" s="72"/>
      <c r="M116" s="72"/>
      <c r="N116" s="72">
        <v>45</v>
      </c>
      <c r="O116" s="72"/>
      <c r="P116" s="72"/>
      <c r="Q116" s="72"/>
      <c r="R116" s="72"/>
      <c r="S116" s="72"/>
      <c r="T116" s="72">
        <v>45</v>
      </c>
      <c r="U116" s="72">
        <f>SUM(I116:T116)</f>
        <v>90</v>
      </c>
      <c r="V116" s="114">
        <f>IF(SUM(I116:T116)=0,"",SUM(I116:T116))</f>
        <v>90</v>
      </c>
      <c r="W116" s="272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63" t="s">
        <v>965</v>
      </c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4" t="s">
        <v>1000</v>
      </c>
      <c r="B120" s="265"/>
      <c r="C120" s="265"/>
      <c r="D120" s="265"/>
      <c r="E120" s="265"/>
      <c r="F120" s="266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8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57" t="s">
        <v>1011</v>
      </c>
      <c r="B122" s="257"/>
      <c r="C122" s="289" t="s">
        <v>1104</v>
      </c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2" t="s">
        <v>1009</v>
      </c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4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57" t="s">
        <v>22</v>
      </c>
      <c r="B126" s="257"/>
      <c r="C126" s="288" t="s">
        <v>1105</v>
      </c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6.5" customHeight="1">
      <c r="A128" s="258" t="s">
        <v>337</v>
      </c>
      <c r="B128" s="260"/>
      <c r="C128" s="103" t="s">
        <v>1071</v>
      </c>
      <c r="D128" s="49"/>
      <c r="E128" s="257" t="s">
        <v>4</v>
      </c>
      <c r="F128" s="257"/>
      <c r="G128" s="288" t="s">
        <v>1056</v>
      </c>
      <c r="H128" s="288"/>
      <c r="I128" s="288"/>
      <c r="J128" s="288"/>
      <c r="K128" s="49"/>
      <c r="L128" s="49"/>
      <c r="M128" s="257" t="s">
        <v>1008</v>
      </c>
      <c r="N128" s="257"/>
      <c r="O128" s="257"/>
      <c r="P128" s="257"/>
      <c r="Q128" s="288" t="s">
        <v>1058</v>
      </c>
      <c r="R128" s="288"/>
      <c r="S128" s="288"/>
      <c r="T128" s="288"/>
      <c r="U128" s="288"/>
      <c r="V128" s="288"/>
      <c r="W128" s="288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8" t="s">
        <v>1015</v>
      </c>
      <c r="B130" s="260"/>
      <c r="C130" s="110" t="s">
        <v>1055</v>
      </c>
      <c r="D130" s="49"/>
      <c r="E130" s="258" t="s">
        <v>24</v>
      </c>
      <c r="F130" s="260"/>
      <c r="G130" s="288" t="s">
        <v>1049</v>
      </c>
      <c r="H130" s="288"/>
      <c r="I130" s="288"/>
      <c r="J130" s="288"/>
      <c r="K130" s="49"/>
      <c r="L130" s="49"/>
      <c r="M130" s="257" t="s">
        <v>1016</v>
      </c>
      <c r="N130" s="257"/>
      <c r="O130" s="257"/>
      <c r="P130" s="257"/>
      <c r="Q130" s="288" t="s">
        <v>1064</v>
      </c>
      <c r="R130" s="288"/>
      <c r="S130" s="288"/>
      <c r="T130" s="288"/>
      <c r="U130" s="288"/>
      <c r="V130" s="288"/>
      <c r="W130" s="288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57" t="s">
        <v>1003</v>
      </c>
      <c r="D132" s="257"/>
      <c r="E132" s="257"/>
      <c r="F132" s="257"/>
      <c r="H132" s="49"/>
      <c r="I132" s="49"/>
      <c r="J132" s="49"/>
      <c r="O132" s="257" t="s">
        <v>1006</v>
      </c>
      <c r="P132" s="257"/>
      <c r="Q132" s="257"/>
      <c r="R132" s="257"/>
      <c r="S132" s="257"/>
      <c r="T132" s="257"/>
      <c r="U132" s="257"/>
      <c r="V132" s="257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35</v>
      </c>
      <c r="D133" s="49"/>
      <c r="E133" s="285">
        <v>2019</v>
      </c>
      <c r="F133" s="285"/>
      <c r="H133" s="49"/>
      <c r="I133" s="49"/>
      <c r="J133" s="49"/>
      <c r="O133" s="295">
        <v>60</v>
      </c>
      <c r="P133" s="295"/>
      <c r="Q133" s="295"/>
      <c r="R133" s="295"/>
      <c r="S133" s="295"/>
      <c r="T133" s="295"/>
      <c r="U133" s="295"/>
      <c r="V133" s="295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86" t="s">
        <v>1005</v>
      </c>
      <c r="F134" s="286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87" t="s">
        <v>964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4" t="s">
        <v>25</v>
      </c>
      <c r="B137" s="275"/>
      <c r="C137" s="257" t="s">
        <v>22</v>
      </c>
      <c r="D137" s="257"/>
      <c r="E137" s="278" t="s">
        <v>3</v>
      </c>
      <c r="F137" s="258" t="s">
        <v>327</v>
      </c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60"/>
      <c r="U137" s="104"/>
      <c r="V137" s="183" t="s">
        <v>27</v>
      </c>
      <c r="W137" s="257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6"/>
      <c r="B138" s="277"/>
      <c r="C138" s="257"/>
      <c r="D138" s="257"/>
      <c r="E138" s="279"/>
      <c r="F138" s="280" t="s">
        <v>300</v>
      </c>
      <c r="G138" s="281"/>
      <c r="H138" s="282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84"/>
      <c r="W138" s="257"/>
    </row>
    <row r="139" spans="1:33" ht="29.25" customHeight="1">
      <c r="A139" s="269" t="s">
        <v>1</v>
      </c>
      <c r="B139" s="269"/>
      <c r="C139" s="284" t="s">
        <v>1076</v>
      </c>
      <c r="D139" s="284"/>
      <c r="E139" s="111" t="s">
        <v>1063</v>
      </c>
      <c r="F139" s="187" t="s">
        <v>998</v>
      </c>
      <c r="G139" s="261"/>
      <c r="H139" s="188"/>
      <c r="I139" s="94"/>
      <c r="J139" s="72"/>
      <c r="K139" s="72"/>
      <c r="L139" s="72"/>
      <c r="M139" s="72"/>
      <c r="N139" s="72">
        <v>30</v>
      </c>
      <c r="O139" s="72"/>
      <c r="P139" s="72"/>
      <c r="Q139" s="72"/>
      <c r="R139" s="72"/>
      <c r="S139" s="72"/>
      <c r="T139" s="72">
        <v>30</v>
      </c>
      <c r="U139" s="73"/>
      <c r="V139" s="114">
        <f>IF(SUM(I139:T139)=0,"",SUM(I139:T139))</f>
        <v>60</v>
      </c>
      <c r="W139" s="272" t="str">
        <f>IF($G$130="porcentaje",FIXED(V139/V140*100,2)&amp;"%",IF($G$130="Promedio",V139/V140,IF($G$130="variación porcentual",FIXED(((V139/V140)-1)*100,2)&amp;"%",IF($G$130="OTRAS","CAPTURAR EL RESULTADO DEL INDICADOR"))))</f>
        <v>71,43%</v>
      </c>
      <c r="Y139" s="1"/>
      <c r="AC139" s="10"/>
      <c r="AF139" s="10"/>
      <c r="AG139" s="10"/>
    </row>
    <row r="140" spans="1:33" ht="30" customHeight="1">
      <c r="A140" s="269" t="s">
        <v>2</v>
      </c>
      <c r="B140" s="269"/>
      <c r="C140" s="284" t="s">
        <v>1077</v>
      </c>
      <c r="D140" s="284"/>
      <c r="E140" s="111" t="s">
        <v>1063</v>
      </c>
      <c r="F140" s="187" t="s">
        <v>999</v>
      </c>
      <c r="G140" s="261"/>
      <c r="H140" s="188"/>
      <c r="I140" s="94"/>
      <c r="J140" s="72"/>
      <c r="K140" s="72"/>
      <c r="L140" s="72"/>
      <c r="M140" s="72"/>
      <c r="N140" s="72">
        <v>17</v>
      </c>
      <c r="O140" s="72"/>
      <c r="P140" s="72"/>
      <c r="Q140" s="72"/>
      <c r="R140" s="72"/>
      <c r="S140" s="72"/>
      <c r="T140" s="72">
        <v>18</v>
      </c>
      <c r="U140" s="72">
        <f>SUM(I140:T140)</f>
        <v>35</v>
      </c>
      <c r="V140" s="114">
        <f>IF(SUM(I140:T140)=0,"",SUM(I140:T140))</f>
        <v>35</v>
      </c>
      <c r="W140" s="272"/>
      <c r="Y140" s="1"/>
      <c r="AA140" s="3"/>
      <c r="AC140" s="10"/>
      <c r="AF140" s="10"/>
      <c r="AG140" s="10"/>
    </row>
    <row r="141" spans="1:33" ht="17.25" customHeight="1">
      <c r="A141" s="273" t="s">
        <v>298</v>
      </c>
      <c r="B141" s="273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</row>
    <row r="142" spans="1:33" s="3" customFormat="1" ht="15.75" customHeight="1">
      <c r="A142" s="274" t="s">
        <v>25</v>
      </c>
      <c r="B142" s="275"/>
      <c r="C142" s="257" t="s">
        <v>22</v>
      </c>
      <c r="D142" s="257"/>
      <c r="E142" s="278" t="s">
        <v>3</v>
      </c>
      <c r="F142" s="258" t="s">
        <v>327</v>
      </c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60"/>
      <c r="U142" s="104"/>
      <c r="V142" s="183" t="s">
        <v>27</v>
      </c>
      <c r="W142" s="257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6"/>
      <c r="B143" s="277"/>
      <c r="C143" s="257"/>
      <c r="D143" s="257"/>
      <c r="E143" s="279"/>
      <c r="F143" s="280" t="s">
        <v>298</v>
      </c>
      <c r="G143" s="281"/>
      <c r="H143" s="282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84"/>
      <c r="W143" s="257"/>
    </row>
    <row r="144" spans="1:33" ht="29.25" customHeight="1">
      <c r="A144" s="269" t="s">
        <v>1</v>
      </c>
      <c r="B144" s="269"/>
      <c r="C144" s="270" t="str">
        <f>IF(C139=0,"",C139)</f>
        <v>Atenciones de violencia económica contra la mujer 2020</v>
      </c>
      <c r="D144" s="271"/>
      <c r="E144" s="133" t="str">
        <f>IF(E139=0,"",E139)</f>
        <v>Atenciones</v>
      </c>
      <c r="F144" s="187" t="s">
        <v>1017</v>
      </c>
      <c r="G144" s="261"/>
      <c r="H144" s="188"/>
      <c r="I144" s="94"/>
      <c r="J144" s="72"/>
      <c r="K144" s="72"/>
      <c r="L144" s="72"/>
      <c r="M144" s="72"/>
      <c r="N144" s="72">
        <v>31</v>
      </c>
      <c r="O144" s="72"/>
      <c r="P144" s="72"/>
      <c r="Q144" s="72"/>
      <c r="R144" s="72"/>
      <c r="S144" s="72"/>
      <c r="T144" s="72"/>
      <c r="U144" s="73"/>
      <c r="V144" s="114">
        <f>IF(SUM(I144:T144)=0,"",SUM(I144:T144))</f>
        <v>31</v>
      </c>
      <c r="W144" s="272" t="str">
        <f>IF($G$130="porcentaje",FIXED(V144/V145*100,2)&amp;"%",IF($G$130="Promedio",V144/V145,IF($G$130="variación porcentual",FIXED(((V144/V145)-1)*100,2)&amp;"%",IF($G$130="OTRAS","CAPTURAR EL RESULTADO DEL INDICADOR"))))</f>
        <v>-11.43%</v>
      </c>
      <c r="Y144" s="1"/>
      <c r="AC144" s="10"/>
      <c r="AF144" s="10"/>
      <c r="AG144" s="10"/>
    </row>
    <row r="145" spans="1:33" ht="30" customHeight="1">
      <c r="A145" s="269" t="s">
        <v>2</v>
      </c>
      <c r="B145" s="269"/>
      <c r="C145" s="270" t="str">
        <f>IF(C140=0,"",C140)</f>
        <v>Atenciones de violencia económica contra la mujer 2019</v>
      </c>
      <c r="D145" s="271"/>
      <c r="E145" s="133" t="str">
        <f>IF(E140=0,"",E140)</f>
        <v>Atenciones</v>
      </c>
      <c r="F145" s="187" t="s">
        <v>1018</v>
      </c>
      <c r="G145" s="261"/>
      <c r="H145" s="188"/>
      <c r="I145" s="94"/>
      <c r="J145" s="72"/>
      <c r="K145" s="72"/>
      <c r="L145" s="72"/>
      <c r="M145" s="72"/>
      <c r="N145" s="72">
        <v>17</v>
      </c>
      <c r="O145" s="72"/>
      <c r="P145" s="72"/>
      <c r="Q145" s="72"/>
      <c r="R145" s="72"/>
      <c r="S145" s="72"/>
      <c r="T145" s="72">
        <v>18</v>
      </c>
      <c r="U145" s="72">
        <f>SUM(I145:T145)</f>
        <v>35</v>
      </c>
      <c r="V145" s="114">
        <f>IF(SUM(I145:T145)=0,"",SUM(I145:T145))</f>
        <v>35</v>
      </c>
      <c r="W145" s="272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63" t="s">
        <v>965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4" t="s">
        <v>1000</v>
      </c>
      <c r="B149" s="265"/>
      <c r="C149" s="265"/>
      <c r="D149" s="265"/>
      <c r="E149" s="265"/>
      <c r="F149" s="266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8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57" t="s">
        <v>1012</v>
      </c>
      <c r="B151" s="257"/>
      <c r="C151" s="289" t="s">
        <v>1102</v>
      </c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1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2" customFormat="1" ht="13.5" customHeight="1">
      <c r="A153" s="292" t="s">
        <v>1009</v>
      </c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4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2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57" t="s">
        <v>22</v>
      </c>
      <c r="B155" s="257"/>
      <c r="C155" s="288" t="s">
        <v>1103</v>
      </c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1.25" customHeight="1">
      <c r="A157" s="258" t="s">
        <v>337</v>
      </c>
      <c r="B157" s="260"/>
      <c r="C157" s="103" t="s">
        <v>1071</v>
      </c>
      <c r="D157" s="49"/>
      <c r="E157" s="257" t="s">
        <v>4</v>
      </c>
      <c r="F157" s="257"/>
      <c r="G157" s="288" t="s">
        <v>1056</v>
      </c>
      <c r="H157" s="288"/>
      <c r="I157" s="288"/>
      <c r="J157" s="288"/>
      <c r="K157" s="49"/>
      <c r="L157" s="49"/>
      <c r="M157" s="257" t="s">
        <v>1008</v>
      </c>
      <c r="N157" s="257"/>
      <c r="O157" s="257"/>
      <c r="P157" s="257"/>
      <c r="Q157" s="288" t="s">
        <v>1059</v>
      </c>
      <c r="R157" s="288"/>
      <c r="S157" s="288"/>
      <c r="T157" s="288"/>
      <c r="U157" s="288"/>
      <c r="V157" s="288"/>
      <c r="W157" s="288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8" t="s">
        <v>1015</v>
      </c>
      <c r="B159" s="260"/>
      <c r="C159" s="138" t="s">
        <v>1055</v>
      </c>
      <c r="D159" s="49"/>
      <c r="E159" s="258" t="s">
        <v>24</v>
      </c>
      <c r="F159" s="260"/>
      <c r="G159" s="288" t="s">
        <v>1049</v>
      </c>
      <c r="H159" s="288"/>
      <c r="I159" s="288"/>
      <c r="J159" s="288"/>
      <c r="K159" s="49"/>
      <c r="L159" s="49"/>
      <c r="M159" s="257" t="s">
        <v>1016</v>
      </c>
      <c r="N159" s="257"/>
      <c r="O159" s="257"/>
      <c r="P159" s="257"/>
      <c r="Q159" s="288" t="s">
        <v>1064</v>
      </c>
      <c r="R159" s="288"/>
      <c r="S159" s="288"/>
      <c r="T159" s="288"/>
      <c r="U159" s="288"/>
      <c r="V159" s="288"/>
      <c r="W159" s="288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2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2" customFormat="1" ht="15.75" customHeight="1">
      <c r="C161" s="257" t="s">
        <v>1003</v>
      </c>
      <c r="D161" s="257"/>
      <c r="E161" s="257"/>
      <c r="F161" s="257"/>
      <c r="H161" s="49"/>
      <c r="I161" s="49"/>
      <c r="J161" s="49"/>
      <c r="O161" s="257" t="s">
        <v>1006</v>
      </c>
      <c r="P161" s="257"/>
      <c r="Q161" s="257"/>
      <c r="R161" s="257"/>
      <c r="S161" s="257"/>
      <c r="T161" s="257"/>
      <c r="U161" s="257"/>
      <c r="V161" s="257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2" customFormat="1" ht="24.75" customHeight="1">
      <c r="A162" s="49"/>
      <c r="B162" s="49"/>
      <c r="C162" s="49">
        <v>28</v>
      </c>
      <c r="D162" s="49"/>
      <c r="E162" s="285">
        <v>2019</v>
      </c>
      <c r="F162" s="285"/>
      <c r="H162" s="49"/>
      <c r="I162" s="49"/>
      <c r="J162" s="49"/>
      <c r="O162" s="192">
        <v>35</v>
      </c>
      <c r="P162" s="192"/>
      <c r="Q162" s="192"/>
      <c r="R162" s="192"/>
      <c r="S162" s="192"/>
      <c r="T162" s="192"/>
      <c r="U162" s="192"/>
      <c r="V162" s="19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9" t="s">
        <v>1004</v>
      </c>
      <c r="D163" s="100"/>
      <c r="E163" s="286" t="s">
        <v>1005</v>
      </c>
      <c r="F163" s="286"/>
      <c r="G163" s="100"/>
      <c r="I163" s="100"/>
      <c r="J163" s="100"/>
      <c r="K163" s="100"/>
      <c r="L163" s="100"/>
      <c r="M163" s="100"/>
      <c r="N163" s="100"/>
      <c r="O163" s="139"/>
      <c r="P163" s="139"/>
      <c r="Q163" s="139"/>
      <c r="R163" s="139"/>
      <c r="S163" s="139"/>
      <c r="T163" s="139"/>
      <c r="U163" s="139"/>
      <c r="V163" s="13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2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87" t="s">
        <v>964</v>
      </c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4" t="s">
        <v>25</v>
      </c>
      <c r="B166" s="275"/>
      <c r="C166" s="257" t="s">
        <v>22</v>
      </c>
      <c r="D166" s="257"/>
      <c r="E166" s="278" t="s">
        <v>3</v>
      </c>
      <c r="F166" s="258" t="s">
        <v>327</v>
      </c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60"/>
      <c r="U166" s="137"/>
      <c r="V166" s="183" t="s">
        <v>27</v>
      </c>
      <c r="W166" s="257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6"/>
      <c r="B167" s="277"/>
      <c r="C167" s="257"/>
      <c r="D167" s="257"/>
      <c r="E167" s="279"/>
      <c r="F167" s="280" t="s">
        <v>300</v>
      </c>
      <c r="G167" s="281"/>
      <c r="H167" s="282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84"/>
      <c r="W167" s="257"/>
    </row>
    <row r="168" spans="1:33" ht="29.25" customHeight="1">
      <c r="A168" s="269" t="s">
        <v>1</v>
      </c>
      <c r="B168" s="269"/>
      <c r="C168" s="284" t="s">
        <v>1078</v>
      </c>
      <c r="D168" s="284"/>
      <c r="E168" s="111" t="s">
        <v>1063</v>
      </c>
      <c r="F168" s="187" t="s">
        <v>998</v>
      </c>
      <c r="G168" s="261"/>
      <c r="H168" s="188"/>
      <c r="I168" s="94"/>
      <c r="J168" s="72"/>
      <c r="K168" s="72"/>
      <c r="L168" s="72"/>
      <c r="M168" s="72"/>
      <c r="N168" s="72">
        <v>18</v>
      </c>
      <c r="O168" s="72"/>
      <c r="P168" s="72"/>
      <c r="Q168" s="72"/>
      <c r="R168" s="72"/>
      <c r="S168" s="72"/>
      <c r="T168" s="72">
        <v>17</v>
      </c>
      <c r="U168" s="73"/>
      <c r="V168" s="114">
        <f>IF(SUM(I168:T168)=0,"",SUM(I168:T168))</f>
        <v>35</v>
      </c>
      <c r="W168" s="272" t="str">
        <f>IF($G$130="porcentaje",FIXED(V168/V169*100,2)&amp;"%",IF($G$130="Promedio",V168/V169,IF($G$130="variación porcentual",FIXED(((V168/V169)-1)*100,2)&amp;"%",IF($G$130="OTRAS","CAPTURAR EL RESULTADO DEL INDICADOR"))))</f>
        <v>25,00%</v>
      </c>
      <c r="Y168" s="1"/>
      <c r="AC168" s="10"/>
      <c r="AF168" s="10"/>
      <c r="AG168" s="10"/>
    </row>
    <row r="169" spans="1:33" ht="30" customHeight="1">
      <c r="A169" s="269" t="s">
        <v>2</v>
      </c>
      <c r="B169" s="269"/>
      <c r="C169" s="284" t="s">
        <v>1079</v>
      </c>
      <c r="D169" s="284"/>
      <c r="E169" s="111" t="s">
        <v>1063</v>
      </c>
      <c r="F169" s="187" t="s">
        <v>999</v>
      </c>
      <c r="G169" s="261"/>
      <c r="H169" s="188"/>
      <c r="I169" s="94"/>
      <c r="J169" s="72"/>
      <c r="K169" s="72"/>
      <c r="L169" s="72"/>
      <c r="M169" s="72"/>
      <c r="N169" s="72">
        <v>14</v>
      </c>
      <c r="O169" s="72"/>
      <c r="P169" s="72"/>
      <c r="Q169" s="72"/>
      <c r="R169" s="72"/>
      <c r="S169" s="72"/>
      <c r="T169" s="72">
        <v>14</v>
      </c>
      <c r="U169" s="72">
        <f>SUM(I169:T169)</f>
        <v>28</v>
      </c>
      <c r="V169" s="114">
        <f>IF(SUM(I169:T169)=0,"",SUM(I169:T169))</f>
        <v>28</v>
      </c>
      <c r="W169" s="272"/>
      <c r="Y169" s="1"/>
      <c r="AA169" s="3"/>
      <c r="AC169" s="10"/>
      <c r="AF169" s="10"/>
      <c r="AG169" s="10"/>
    </row>
    <row r="170" spans="1:33" ht="17.25" customHeight="1">
      <c r="A170" s="273" t="s">
        <v>298</v>
      </c>
      <c r="B170" s="273"/>
      <c r="C170" s="273"/>
      <c r="D170" s="273"/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</row>
    <row r="171" spans="1:33" s="3" customFormat="1" ht="15.75" customHeight="1">
      <c r="A171" s="274" t="s">
        <v>25</v>
      </c>
      <c r="B171" s="275"/>
      <c r="C171" s="257" t="s">
        <v>22</v>
      </c>
      <c r="D171" s="257"/>
      <c r="E171" s="278" t="s">
        <v>3</v>
      </c>
      <c r="F171" s="258" t="s">
        <v>327</v>
      </c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60"/>
      <c r="U171" s="137"/>
      <c r="V171" s="183" t="s">
        <v>27</v>
      </c>
      <c r="W171" s="257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6"/>
      <c r="B172" s="277"/>
      <c r="C172" s="257"/>
      <c r="D172" s="257"/>
      <c r="E172" s="279"/>
      <c r="F172" s="280" t="s">
        <v>298</v>
      </c>
      <c r="G172" s="281"/>
      <c r="H172" s="282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84"/>
      <c r="W172" s="257"/>
    </row>
    <row r="173" spans="1:33" ht="29.25" customHeight="1">
      <c r="A173" s="269" t="s">
        <v>1</v>
      </c>
      <c r="B173" s="269"/>
      <c r="C173" s="270" t="str">
        <f>IF(C168=0,"",C168)</f>
        <v>Atenciones de violencia física contra la mujer 2020</v>
      </c>
      <c r="D173" s="271"/>
      <c r="E173" s="141" t="str">
        <f>IF(E168=0,"",E168)</f>
        <v>Atenciones</v>
      </c>
      <c r="F173" s="187" t="s">
        <v>1017</v>
      </c>
      <c r="G173" s="261"/>
      <c r="H173" s="188"/>
      <c r="I173" s="94"/>
      <c r="J173" s="72"/>
      <c r="K173" s="72"/>
      <c r="L173" s="72"/>
      <c r="M173" s="72"/>
      <c r="N173" s="72">
        <v>32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32</v>
      </c>
      <c r="W173" s="272" t="str">
        <f>IF($G$130="porcentaje",FIXED(V173/V174*100,2)&amp;"%",IF($G$130="Promedio",V173/V174,IF($G$130="variación porcentual",FIXED(((V173/V174)-1)*100,2)&amp;"%",IF($G$130="OTRAS","CAPTURAR EL RESULTADO DEL INDICADOR"))))</f>
        <v>14.29%</v>
      </c>
      <c r="Y173" s="1"/>
      <c r="AC173" s="10"/>
      <c r="AF173" s="10"/>
      <c r="AG173" s="10"/>
    </row>
    <row r="174" spans="1:33" ht="30" customHeight="1">
      <c r="A174" s="269" t="s">
        <v>2</v>
      </c>
      <c r="B174" s="269"/>
      <c r="C174" s="270" t="str">
        <f>IF(C169=0,"",C169)</f>
        <v>Atenciones de violencia física contra la mujer 2019</v>
      </c>
      <c r="D174" s="271"/>
      <c r="E174" s="141" t="str">
        <f>IF(E169=0,"",E169)</f>
        <v>Atenciones</v>
      </c>
      <c r="F174" s="187" t="s">
        <v>1018</v>
      </c>
      <c r="G174" s="261"/>
      <c r="H174" s="188"/>
      <c r="I174" s="94"/>
      <c r="J174" s="72"/>
      <c r="K174" s="72"/>
      <c r="L174" s="72"/>
      <c r="M174" s="72"/>
      <c r="N174" s="72">
        <v>14</v>
      </c>
      <c r="O174" s="72"/>
      <c r="P174" s="72"/>
      <c r="Q174" s="72"/>
      <c r="R174" s="72"/>
      <c r="S174" s="72"/>
      <c r="T174" s="72">
        <v>14</v>
      </c>
      <c r="U174" s="72">
        <f>SUM(I174:T174)</f>
        <v>28</v>
      </c>
      <c r="V174" s="114">
        <f>IF(SUM(I174:T174)=0,"",SUM(I174:T174))</f>
        <v>28</v>
      </c>
      <c r="W174" s="272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2"/>
      <c r="AC175" s="83"/>
      <c r="AD175" s="83"/>
      <c r="AE175" s="83"/>
      <c r="AF175" s="83"/>
      <c r="AG175" s="83"/>
    </row>
    <row r="176" spans="1:33" ht="16.5" customHeight="1">
      <c r="A176" s="263" t="s">
        <v>965</v>
      </c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4" t="s">
        <v>1000</v>
      </c>
      <c r="B178" s="265"/>
      <c r="C178" s="265"/>
      <c r="D178" s="265"/>
      <c r="E178" s="265"/>
      <c r="F178" s="266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8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57" t="s">
        <v>1115</v>
      </c>
      <c r="B182" s="257"/>
      <c r="C182" s="289" t="s">
        <v>1118</v>
      </c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1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92" t="s">
        <v>1009</v>
      </c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4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57" t="s">
        <v>22</v>
      </c>
      <c r="B186" s="257"/>
      <c r="C186" s="288" t="s">
        <v>1119</v>
      </c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41.25" customHeight="1">
      <c r="A188" s="258" t="s">
        <v>337</v>
      </c>
      <c r="B188" s="260"/>
      <c r="C188" s="103" t="s">
        <v>1071</v>
      </c>
      <c r="D188" s="49"/>
      <c r="E188" s="257" t="s">
        <v>4</v>
      </c>
      <c r="F188" s="257"/>
      <c r="G188" s="288" t="s">
        <v>1056</v>
      </c>
      <c r="H188" s="288"/>
      <c r="I188" s="288"/>
      <c r="J188" s="288"/>
      <c r="K188" s="49"/>
      <c r="L188" s="49"/>
      <c r="M188" s="257" t="s">
        <v>1008</v>
      </c>
      <c r="N188" s="257"/>
      <c r="O188" s="257"/>
      <c r="P188" s="257"/>
      <c r="Q188" s="288" t="s">
        <v>1120</v>
      </c>
      <c r="R188" s="288"/>
      <c r="S188" s="288"/>
      <c r="T188" s="288"/>
      <c r="U188" s="288"/>
      <c r="V188" s="288"/>
      <c r="W188" s="288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8" t="s">
        <v>1015</v>
      </c>
      <c r="B190" s="260"/>
      <c r="C190" s="110" t="s">
        <v>1055</v>
      </c>
      <c r="D190" s="49"/>
      <c r="E190" s="258" t="s">
        <v>24</v>
      </c>
      <c r="F190" s="260"/>
      <c r="G190" s="288" t="s">
        <v>1116</v>
      </c>
      <c r="H190" s="288"/>
      <c r="I190" s="288"/>
      <c r="J190" s="288"/>
      <c r="K190" s="49"/>
      <c r="L190" s="49"/>
      <c r="M190" s="257" t="s">
        <v>1016</v>
      </c>
      <c r="N190" s="257"/>
      <c r="O190" s="257"/>
      <c r="P190" s="257"/>
      <c r="Q190" s="288" t="s">
        <v>1117</v>
      </c>
      <c r="R190" s="288"/>
      <c r="S190" s="288"/>
      <c r="T190" s="288"/>
      <c r="U190" s="288"/>
      <c r="V190" s="288"/>
      <c r="W190" s="288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57" t="s">
        <v>1003</v>
      </c>
      <c r="D192" s="257"/>
      <c r="E192" s="257"/>
      <c r="F192" s="257"/>
      <c r="H192" s="49"/>
      <c r="I192" s="49"/>
      <c r="J192" s="49"/>
      <c r="O192" s="257" t="s">
        <v>1006</v>
      </c>
      <c r="P192" s="257"/>
      <c r="Q192" s="257"/>
      <c r="R192" s="257"/>
      <c r="S192" s="257"/>
      <c r="T192" s="257"/>
      <c r="U192" s="257"/>
      <c r="V192" s="257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85">
        <v>2020</v>
      </c>
      <c r="F193" s="285"/>
      <c r="H193" s="49"/>
      <c r="I193" s="49"/>
      <c r="J193" s="49"/>
      <c r="O193" s="192">
        <v>1</v>
      </c>
      <c r="P193" s="192"/>
      <c r="Q193" s="192"/>
      <c r="R193" s="192"/>
      <c r="S193" s="192"/>
      <c r="T193" s="192"/>
      <c r="U193" s="192"/>
      <c r="V193" s="192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86" t="s">
        <v>1005</v>
      </c>
      <c r="F194" s="286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87" t="s">
        <v>964</v>
      </c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74" t="s">
        <v>25</v>
      </c>
      <c r="B197" s="275"/>
      <c r="C197" s="257" t="s">
        <v>22</v>
      </c>
      <c r="D197" s="257"/>
      <c r="E197" s="278" t="s">
        <v>3</v>
      </c>
      <c r="F197" s="258" t="s">
        <v>327</v>
      </c>
      <c r="G197" s="259"/>
      <c r="H197" s="259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60"/>
      <c r="U197" s="104"/>
      <c r="V197" s="183" t="s">
        <v>27</v>
      </c>
      <c r="W197" s="257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76"/>
      <c r="B198" s="277"/>
      <c r="C198" s="257"/>
      <c r="D198" s="257"/>
      <c r="E198" s="279"/>
      <c r="F198" s="280" t="s">
        <v>300</v>
      </c>
      <c r="G198" s="281"/>
      <c r="H198" s="282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84"/>
      <c r="W198" s="257"/>
    </row>
    <row r="199" spans="1:33" ht="36" customHeight="1">
      <c r="A199" s="269" t="s">
        <v>1</v>
      </c>
      <c r="B199" s="269"/>
      <c r="C199" s="283" t="s">
        <v>1121</v>
      </c>
      <c r="D199" s="283"/>
      <c r="E199" s="143" t="s">
        <v>1114</v>
      </c>
      <c r="F199" s="187" t="s">
        <v>998</v>
      </c>
      <c r="G199" s="261"/>
      <c r="H199" s="188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72">
        <v>100</v>
      </c>
      <c r="Y199" s="1"/>
      <c r="AC199" s="10"/>
      <c r="AF199" s="10"/>
      <c r="AG199" s="10"/>
    </row>
    <row r="200" spans="1:33" ht="30" customHeight="1">
      <c r="A200" s="269" t="s">
        <v>2</v>
      </c>
      <c r="B200" s="269"/>
      <c r="C200" s="284"/>
      <c r="D200" s="284"/>
      <c r="E200" s="111"/>
      <c r="F200" s="187" t="s">
        <v>999</v>
      </c>
      <c r="G200" s="261"/>
      <c r="H200" s="188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72"/>
      <c r="Y200" s="1"/>
      <c r="AA200" s="3"/>
      <c r="AC200" s="10"/>
      <c r="AF200" s="10"/>
      <c r="AG200" s="10"/>
    </row>
    <row r="201" spans="1:33" ht="17.25" customHeight="1">
      <c r="A201" s="273" t="s">
        <v>298</v>
      </c>
      <c r="B201" s="273"/>
      <c r="C201" s="273"/>
      <c r="D201" s="273"/>
      <c r="E201" s="273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</row>
    <row r="202" spans="1:33" s="3" customFormat="1" ht="15.75" customHeight="1">
      <c r="A202" s="274" t="s">
        <v>25</v>
      </c>
      <c r="B202" s="275"/>
      <c r="C202" s="257" t="s">
        <v>22</v>
      </c>
      <c r="D202" s="257"/>
      <c r="E202" s="278" t="s">
        <v>3</v>
      </c>
      <c r="F202" s="258" t="s">
        <v>327</v>
      </c>
      <c r="G202" s="259"/>
      <c r="H202" s="259"/>
      <c r="I202" s="259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60"/>
      <c r="U202" s="104"/>
      <c r="V202" s="183" t="s">
        <v>27</v>
      </c>
      <c r="W202" s="257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76"/>
      <c r="B203" s="277"/>
      <c r="C203" s="257"/>
      <c r="D203" s="257"/>
      <c r="E203" s="279"/>
      <c r="F203" s="280" t="s">
        <v>298</v>
      </c>
      <c r="G203" s="281"/>
      <c r="H203" s="282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84"/>
      <c r="W203" s="257"/>
    </row>
    <row r="204" spans="1:33" ht="29.25" customHeight="1">
      <c r="A204" s="269" t="s">
        <v>1</v>
      </c>
      <c r="B204" s="269"/>
      <c r="C204" s="270" t="str">
        <f>IF(C199=0,"",C199)</f>
        <v>Requisiciones de materiales de operación entregadas a las Unidades Administrativas</v>
      </c>
      <c r="D204" s="271"/>
      <c r="E204" s="133" t="str">
        <f>IF(E199=0,"",E199)</f>
        <v>Requisiciones</v>
      </c>
      <c r="F204" s="187" t="s">
        <v>1017</v>
      </c>
      <c r="G204" s="261"/>
      <c r="H204" s="188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72">
        <v>50</v>
      </c>
      <c r="Y204" s="1"/>
      <c r="AC204" s="10"/>
      <c r="AF204" s="10"/>
      <c r="AG204" s="10"/>
    </row>
    <row r="205" spans="1:33" ht="30" customHeight="1">
      <c r="A205" s="269" t="s">
        <v>2</v>
      </c>
      <c r="B205" s="269"/>
      <c r="C205" s="270" t="str">
        <f>IF(C200=0,"",C200)</f>
        <v/>
      </c>
      <c r="D205" s="271"/>
      <c r="E205" s="133" t="str">
        <f>IF(E200=0,"",E200)</f>
        <v/>
      </c>
      <c r="F205" s="187" t="s">
        <v>1018</v>
      </c>
      <c r="G205" s="261"/>
      <c r="H205" s="188"/>
      <c r="I205" s="94"/>
      <c r="J205" s="72"/>
      <c r="K205" s="72"/>
      <c r="L205" s="72"/>
      <c r="M205" s="72"/>
      <c r="N205" s="72">
        <v>1</v>
      </c>
      <c r="O205" s="72"/>
      <c r="P205" s="72"/>
      <c r="Q205" s="72"/>
      <c r="R205" s="72"/>
      <c r="S205" s="72"/>
      <c r="T205" s="72"/>
      <c r="U205" s="72">
        <f>SUM(I205:T205)</f>
        <v>1</v>
      </c>
      <c r="V205" s="114">
        <f>IF(SUM(I205:T205)=0,"",SUM(I205:T205))</f>
        <v>1</v>
      </c>
      <c r="W205" s="272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63" t="s">
        <v>965</v>
      </c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115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64" t="s">
        <v>1000</v>
      </c>
      <c r="B209" s="265"/>
      <c r="C209" s="265"/>
      <c r="D209" s="265"/>
      <c r="E209" s="265"/>
      <c r="F209" s="266"/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8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252" t="s">
        <v>336</v>
      </c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4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255" t="s">
        <v>29</v>
      </c>
      <c r="B215" s="257" t="s">
        <v>30</v>
      </c>
      <c r="C215" s="257"/>
      <c r="D215" s="257"/>
      <c r="E215" s="257" t="s">
        <v>3</v>
      </c>
      <c r="F215" s="258" t="s">
        <v>26</v>
      </c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60"/>
      <c r="U215" s="104"/>
      <c r="V215" s="257" t="s">
        <v>27</v>
      </c>
      <c r="W215" s="257" t="s">
        <v>301</v>
      </c>
    </row>
    <row r="216" spans="1:33" ht="25.5" customHeight="1">
      <c r="A216" s="256"/>
      <c r="B216" s="257"/>
      <c r="C216" s="257"/>
      <c r="D216" s="257"/>
      <c r="E216" s="257"/>
      <c r="F216" s="187" t="s">
        <v>299</v>
      </c>
      <c r="G216" s="261"/>
      <c r="H216" s="188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57"/>
      <c r="W216" s="257"/>
    </row>
    <row r="217" spans="1:33" ht="18.75" customHeight="1">
      <c r="A217" s="235" t="s">
        <v>31</v>
      </c>
      <c r="B217" s="251">
        <v>1</v>
      </c>
      <c r="C217" s="239" t="s">
        <v>1060</v>
      </c>
      <c r="D217" s="240"/>
      <c r="E217" s="243" t="s">
        <v>1081</v>
      </c>
      <c r="F217" s="245" t="s">
        <v>300</v>
      </c>
      <c r="G217" s="246"/>
      <c r="H217" s="247"/>
      <c r="I217" s="95"/>
      <c r="J217" s="95"/>
      <c r="K217" s="95">
        <v>45</v>
      </c>
      <c r="L217" s="95"/>
      <c r="M217" s="95"/>
      <c r="N217" s="95">
        <v>45</v>
      </c>
      <c r="O217" s="95"/>
      <c r="P217" s="95"/>
      <c r="Q217" s="95">
        <v>45</v>
      </c>
      <c r="R217" s="95"/>
      <c r="S217" s="95"/>
      <c r="T217" s="95">
        <v>45</v>
      </c>
      <c r="U217" s="96"/>
      <c r="V217" s="116">
        <f t="shared" ref="V217:V225" si="1">SUM(I217:T217)</f>
        <v>180</v>
      </c>
      <c r="W217" s="244">
        <f>IF(V217=0,"-",V218/V217)</f>
        <v>0.78333333333333333</v>
      </c>
    </row>
    <row r="218" spans="1:33" ht="18.75" customHeight="1">
      <c r="A218" s="262"/>
      <c r="B218" s="251"/>
      <c r="C218" s="241"/>
      <c r="D218" s="242"/>
      <c r="E218" s="243"/>
      <c r="F218" s="248" t="s">
        <v>298</v>
      </c>
      <c r="G218" s="249"/>
      <c r="H218" s="250"/>
      <c r="I218" s="19"/>
      <c r="J218" s="19"/>
      <c r="K218" s="19">
        <v>80</v>
      </c>
      <c r="L218" s="19"/>
      <c r="M218" s="19"/>
      <c r="N218" s="19">
        <v>61</v>
      </c>
      <c r="O218" s="19"/>
      <c r="P218" s="19"/>
      <c r="Q218" s="19"/>
      <c r="R218" s="19"/>
      <c r="S218" s="19"/>
      <c r="T218" s="19"/>
      <c r="U218" s="20"/>
      <c r="V218" s="116">
        <f t="shared" si="1"/>
        <v>141</v>
      </c>
      <c r="W218" s="244"/>
    </row>
    <row r="219" spans="1:33" ht="18.75" customHeight="1">
      <c r="A219" s="262"/>
      <c r="B219" s="251">
        <v>2</v>
      </c>
      <c r="C219" s="239" t="s">
        <v>1061</v>
      </c>
      <c r="D219" s="240"/>
      <c r="E219" s="243" t="s">
        <v>1082</v>
      </c>
      <c r="F219" s="245" t="s">
        <v>300</v>
      </c>
      <c r="G219" s="246"/>
      <c r="H219" s="247"/>
      <c r="I219" s="95"/>
      <c r="J219" s="95"/>
      <c r="K219" s="95">
        <v>12</v>
      </c>
      <c r="L219" s="95"/>
      <c r="M219" s="95"/>
      <c r="N219" s="95">
        <v>12</v>
      </c>
      <c r="O219" s="95"/>
      <c r="P219" s="95"/>
      <c r="Q219" s="95">
        <v>12</v>
      </c>
      <c r="R219" s="95"/>
      <c r="S219" s="95"/>
      <c r="T219" s="95">
        <v>12</v>
      </c>
      <c r="U219" s="96"/>
      <c r="V219" s="116">
        <f t="shared" si="1"/>
        <v>48</v>
      </c>
      <c r="W219" s="244">
        <f t="shared" ref="W219" si="2">IF(V219=0,"-",V220/V219)</f>
        <v>0.97916666666666663</v>
      </c>
    </row>
    <row r="220" spans="1:33" ht="18.75" customHeight="1">
      <c r="A220" s="262"/>
      <c r="B220" s="251"/>
      <c r="C220" s="241"/>
      <c r="D220" s="242"/>
      <c r="E220" s="243"/>
      <c r="F220" s="248" t="s">
        <v>298</v>
      </c>
      <c r="G220" s="249"/>
      <c r="H220" s="250"/>
      <c r="I220" s="19"/>
      <c r="J220" s="19"/>
      <c r="K220" s="19">
        <v>14</v>
      </c>
      <c r="L220" s="19"/>
      <c r="M220" s="19"/>
      <c r="N220" s="19">
        <v>33</v>
      </c>
      <c r="O220" s="19"/>
      <c r="P220" s="19"/>
      <c r="Q220" s="19"/>
      <c r="R220" s="19"/>
      <c r="S220" s="19"/>
      <c r="T220" s="19"/>
      <c r="U220" s="20"/>
      <c r="V220" s="116">
        <f t="shared" si="1"/>
        <v>47</v>
      </c>
      <c r="W220" s="244"/>
    </row>
    <row r="221" spans="1:33" ht="18.75" customHeight="1">
      <c r="A221" s="262"/>
      <c r="B221" s="251">
        <v>3</v>
      </c>
      <c r="C221" s="239" t="s">
        <v>1122</v>
      </c>
      <c r="D221" s="240"/>
      <c r="E221" s="243" t="s">
        <v>1083</v>
      </c>
      <c r="F221" s="245" t="s">
        <v>300</v>
      </c>
      <c r="G221" s="246"/>
      <c r="H221" s="247"/>
      <c r="I221" s="95"/>
      <c r="J221" s="95"/>
      <c r="K221" s="95">
        <v>3</v>
      </c>
      <c r="L221" s="95"/>
      <c r="M221" s="95"/>
      <c r="N221" s="95"/>
      <c r="O221" s="95"/>
      <c r="P221" s="95"/>
      <c r="Q221" s="95">
        <v>3</v>
      </c>
      <c r="R221" s="95"/>
      <c r="S221" s="95"/>
      <c r="T221" s="95">
        <v>3</v>
      </c>
      <c r="U221" s="96"/>
      <c r="V221" s="116">
        <f t="shared" si="1"/>
        <v>9</v>
      </c>
      <c r="W221" s="244">
        <f t="shared" ref="W221" si="3">IF(V221=0,"-",V222/V221)</f>
        <v>0.33333333333333331</v>
      </c>
    </row>
    <row r="222" spans="1:33" ht="18.75" customHeight="1">
      <c r="A222" s="262"/>
      <c r="B222" s="251"/>
      <c r="C222" s="241"/>
      <c r="D222" s="242"/>
      <c r="E222" s="243"/>
      <c r="F222" s="248" t="s">
        <v>298</v>
      </c>
      <c r="G222" s="249"/>
      <c r="H222" s="250"/>
      <c r="I222" s="19"/>
      <c r="J222" s="19"/>
      <c r="K222" s="19">
        <v>3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20"/>
      <c r="V222" s="116">
        <f t="shared" si="1"/>
        <v>3</v>
      </c>
      <c r="W222" s="244"/>
    </row>
    <row r="223" spans="1:33" ht="18.75" customHeight="1">
      <c r="A223" s="262"/>
      <c r="B223" s="251">
        <v>4</v>
      </c>
      <c r="C223" s="239" t="s">
        <v>1128</v>
      </c>
      <c r="D223" s="240"/>
      <c r="E223" s="243" t="s">
        <v>1084</v>
      </c>
      <c r="F223" s="245" t="s">
        <v>300</v>
      </c>
      <c r="G223" s="246"/>
      <c r="H223" s="247"/>
      <c r="I223" s="95"/>
      <c r="J223" s="95"/>
      <c r="K223" s="95"/>
      <c r="L223" s="95"/>
      <c r="M223" s="95"/>
      <c r="N223" s="95"/>
      <c r="O223" s="95"/>
      <c r="P223" s="95"/>
      <c r="Q223" s="95">
        <v>1</v>
      </c>
      <c r="R223" s="95"/>
      <c r="S223" s="95"/>
      <c r="T223" s="95">
        <v>1</v>
      </c>
      <c r="U223" s="96"/>
      <c r="V223" s="116">
        <f t="shared" si="1"/>
        <v>2</v>
      </c>
      <c r="W223" s="244">
        <f t="shared" ref="W223" si="4">IF(V223=0,"-",V224/V223)</f>
        <v>0</v>
      </c>
    </row>
    <row r="224" spans="1:33" ht="54.75" customHeight="1">
      <c r="A224" s="262"/>
      <c r="B224" s="251"/>
      <c r="C224" s="241"/>
      <c r="D224" s="242"/>
      <c r="E224" s="243"/>
      <c r="F224" s="248" t="s">
        <v>298</v>
      </c>
      <c r="G224" s="249"/>
      <c r="H224" s="250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20"/>
      <c r="V224" s="116">
        <f t="shared" si="1"/>
        <v>0</v>
      </c>
      <c r="W224" s="244"/>
    </row>
    <row r="225" spans="1:23" ht="18.75" customHeight="1">
      <c r="A225" s="262"/>
      <c r="B225" s="251">
        <v>5</v>
      </c>
      <c r="C225" s="239" t="s">
        <v>1062</v>
      </c>
      <c r="D225" s="240"/>
      <c r="E225" s="243" t="s">
        <v>1080</v>
      </c>
      <c r="F225" s="245" t="s">
        <v>300</v>
      </c>
      <c r="G225" s="246"/>
      <c r="H225" s="247"/>
      <c r="I225" s="95"/>
      <c r="J225" s="95"/>
      <c r="K225" s="95"/>
      <c r="L225" s="95"/>
      <c r="M225" s="95"/>
      <c r="N225" s="95"/>
      <c r="O225" s="95"/>
      <c r="P225" s="95"/>
      <c r="Q225" s="95">
        <v>2</v>
      </c>
      <c r="R225" s="95"/>
      <c r="S225" s="95"/>
      <c r="T225" s="95"/>
      <c r="U225" s="96"/>
      <c r="V225" s="116">
        <f t="shared" si="1"/>
        <v>2</v>
      </c>
      <c r="W225" s="244">
        <f>IF(V225=0,"-",V226/V225)</f>
        <v>0</v>
      </c>
    </row>
    <row r="226" spans="1:23" ht="18.75" customHeight="1">
      <c r="A226" s="262"/>
      <c r="B226" s="251"/>
      <c r="C226" s="241"/>
      <c r="D226" s="242"/>
      <c r="E226" s="243"/>
      <c r="F226" s="248" t="s">
        <v>298</v>
      </c>
      <c r="G226" s="249"/>
      <c r="H226" s="250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/>
      <c r="V226" s="116">
        <f t="shared" ref="V226:V232" si="5">SUM(I226:T226)</f>
        <v>0</v>
      </c>
      <c r="W226" s="244"/>
    </row>
    <row r="227" spans="1:23" ht="18.75" customHeight="1">
      <c r="A227" s="262"/>
      <c r="B227" s="251">
        <v>6</v>
      </c>
      <c r="C227" s="239" t="s">
        <v>1101</v>
      </c>
      <c r="D227" s="240"/>
      <c r="E227" s="243" t="s">
        <v>1085</v>
      </c>
      <c r="F227" s="245" t="s">
        <v>300</v>
      </c>
      <c r="G227" s="246"/>
      <c r="H227" s="247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>
        <v>2</v>
      </c>
      <c r="U227" s="96"/>
      <c r="V227" s="116">
        <f t="shared" si="5"/>
        <v>3</v>
      </c>
      <c r="W227" s="244">
        <f>IF(V227=0,"-",V228/V227)</f>
        <v>0.33333333333333331</v>
      </c>
    </row>
    <row r="228" spans="1:23" ht="18.75" customHeight="1">
      <c r="A228" s="236"/>
      <c r="B228" s="251"/>
      <c r="C228" s="241"/>
      <c r="D228" s="242"/>
      <c r="E228" s="243"/>
      <c r="F228" s="248" t="s">
        <v>298</v>
      </c>
      <c r="G228" s="249"/>
      <c r="H228" s="250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44"/>
    </row>
    <row r="229" spans="1:23" ht="18.75" customHeight="1">
      <c r="A229" s="235" t="s">
        <v>32</v>
      </c>
      <c r="B229" s="225">
        <v>1</v>
      </c>
      <c r="C229" s="239" t="s">
        <v>1086</v>
      </c>
      <c r="D229" s="240"/>
      <c r="E229" s="243" t="s">
        <v>1087</v>
      </c>
      <c r="F229" s="245" t="s">
        <v>300</v>
      </c>
      <c r="G229" s="246"/>
      <c r="H229" s="247"/>
      <c r="I229" s="95"/>
      <c r="J229" s="95"/>
      <c r="K229" s="95">
        <v>1</v>
      </c>
      <c r="L229" s="95"/>
      <c r="M229" s="95"/>
      <c r="N229" s="95">
        <v>1</v>
      </c>
      <c r="O229" s="95"/>
      <c r="P229" s="95"/>
      <c r="Q229" s="95">
        <v>1</v>
      </c>
      <c r="R229" s="95"/>
      <c r="S229" s="95"/>
      <c r="T229" s="95">
        <v>1</v>
      </c>
      <c r="U229" s="96"/>
      <c r="V229" s="116">
        <f t="shared" si="5"/>
        <v>4</v>
      </c>
      <c r="W229" s="244">
        <f>IF(V229=0,"-",V230/V229)</f>
        <v>0.5</v>
      </c>
    </row>
    <row r="230" spans="1:23" ht="18.75" customHeight="1">
      <c r="A230" s="262"/>
      <c r="B230" s="225"/>
      <c r="C230" s="241"/>
      <c r="D230" s="242"/>
      <c r="E230" s="243"/>
      <c r="F230" s="248" t="s">
        <v>298</v>
      </c>
      <c r="G230" s="249"/>
      <c r="H230" s="250"/>
      <c r="I230" s="19"/>
      <c r="J230" s="19"/>
      <c r="K230" s="19">
        <v>1</v>
      </c>
      <c r="L230" s="19"/>
      <c r="M230" s="19"/>
      <c r="N230" s="19">
        <v>1</v>
      </c>
      <c r="O230" s="19"/>
      <c r="P230" s="19"/>
      <c r="Q230" s="19"/>
      <c r="R230" s="19"/>
      <c r="S230" s="19"/>
      <c r="T230" s="19"/>
      <c r="U230" s="20"/>
      <c r="V230" s="116">
        <f t="shared" si="5"/>
        <v>2</v>
      </c>
      <c r="W230" s="244"/>
    </row>
    <row r="231" spans="1:23" ht="18.75" customHeight="1">
      <c r="A231" s="262"/>
      <c r="B231" s="225">
        <v>2</v>
      </c>
      <c r="C231" s="239" t="s">
        <v>1125</v>
      </c>
      <c r="D231" s="240"/>
      <c r="E231" s="243" t="s">
        <v>1088</v>
      </c>
      <c r="F231" s="245" t="s">
        <v>300</v>
      </c>
      <c r="G231" s="246"/>
      <c r="H231" s="247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>
        <v>1</v>
      </c>
      <c r="U231" s="96"/>
      <c r="V231" s="116">
        <f t="shared" si="5"/>
        <v>1</v>
      </c>
      <c r="W231" s="244">
        <f>IF(V231=0,"-",V232/V231)</f>
        <v>0</v>
      </c>
    </row>
    <row r="232" spans="1:23" ht="18.75" customHeight="1">
      <c r="A232" s="262"/>
      <c r="B232" s="225"/>
      <c r="C232" s="241"/>
      <c r="D232" s="242"/>
      <c r="E232" s="243"/>
      <c r="F232" s="248" t="s">
        <v>298</v>
      </c>
      <c r="G232" s="249"/>
      <c r="H232" s="250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16">
        <f t="shared" si="5"/>
        <v>0</v>
      </c>
      <c r="W232" s="244"/>
    </row>
    <row r="233" spans="1:23" ht="18.75" customHeight="1">
      <c r="A233" s="262"/>
      <c r="B233" s="225">
        <v>3</v>
      </c>
      <c r="C233" s="239" t="s">
        <v>1126</v>
      </c>
      <c r="D233" s="240"/>
      <c r="E233" s="243" t="s">
        <v>1083</v>
      </c>
      <c r="F233" s="245" t="s">
        <v>300</v>
      </c>
      <c r="G233" s="246"/>
      <c r="H233" s="247"/>
      <c r="I233" s="95"/>
      <c r="J233" s="95"/>
      <c r="K233" s="95"/>
      <c r="L233" s="95"/>
      <c r="M233" s="95"/>
      <c r="N233" s="95"/>
      <c r="O233" s="95"/>
      <c r="P233" s="95"/>
      <c r="Q233" s="95">
        <v>1</v>
      </c>
      <c r="R233" s="95"/>
      <c r="S233" s="95"/>
      <c r="T233" s="95"/>
      <c r="U233" s="96"/>
      <c r="V233" s="116">
        <f>SUM(I233:T233)</f>
        <v>1</v>
      </c>
      <c r="W233" s="244">
        <f>IF(V233=0,"-",V234/V233)</f>
        <v>0</v>
      </c>
    </row>
    <row r="234" spans="1:23" ht="30.75" customHeight="1">
      <c r="A234" s="262"/>
      <c r="B234" s="225"/>
      <c r="C234" s="241"/>
      <c r="D234" s="242"/>
      <c r="E234" s="243"/>
      <c r="F234" s="248" t="s">
        <v>298</v>
      </c>
      <c r="G234" s="249"/>
      <c r="H234" s="250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20"/>
      <c r="V234" s="116">
        <f t="shared" ref="V234:V240" si="6">SUM(I234:T234)</f>
        <v>0</v>
      </c>
      <c r="W234" s="244"/>
    </row>
    <row r="235" spans="1:23" ht="18.75" customHeight="1">
      <c r="A235" s="262"/>
      <c r="B235" s="225">
        <v>4</v>
      </c>
      <c r="C235" s="239" t="s">
        <v>1100</v>
      </c>
      <c r="D235" s="240"/>
      <c r="E235" s="243" t="s">
        <v>1089</v>
      </c>
      <c r="F235" s="245" t="s">
        <v>300</v>
      </c>
      <c r="G235" s="246"/>
      <c r="H235" s="247"/>
      <c r="I235" s="95"/>
      <c r="J235" s="95"/>
      <c r="K235" s="95"/>
      <c r="L235" s="95"/>
      <c r="M235" s="95"/>
      <c r="N235" s="95"/>
      <c r="O235" s="95"/>
      <c r="P235" s="95"/>
      <c r="Q235" s="95">
        <v>1</v>
      </c>
      <c r="R235" s="95"/>
      <c r="S235" s="95"/>
      <c r="T235" s="95"/>
      <c r="U235" s="96"/>
      <c r="V235" s="116">
        <f t="shared" si="6"/>
        <v>1</v>
      </c>
      <c r="W235" s="244">
        <f>IF(V235=0,"-",V236/V235)</f>
        <v>0</v>
      </c>
    </row>
    <row r="236" spans="1:23" ht="18.75" customHeight="1">
      <c r="A236" s="262"/>
      <c r="B236" s="225"/>
      <c r="C236" s="241"/>
      <c r="D236" s="242"/>
      <c r="E236" s="243"/>
      <c r="F236" s="248" t="s">
        <v>298</v>
      </c>
      <c r="G236" s="249"/>
      <c r="H236" s="250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20"/>
      <c r="V236" s="116">
        <f t="shared" si="6"/>
        <v>0</v>
      </c>
      <c r="W236" s="244"/>
    </row>
    <row r="237" spans="1:23" ht="18.75" customHeight="1">
      <c r="A237" s="262"/>
      <c r="B237" s="225">
        <v>5</v>
      </c>
      <c r="C237" s="239" t="s">
        <v>1123</v>
      </c>
      <c r="D237" s="240"/>
      <c r="E237" s="243" t="s">
        <v>1090</v>
      </c>
      <c r="F237" s="245" t="s">
        <v>300</v>
      </c>
      <c r="G237" s="246"/>
      <c r="H237" s="247"/>
      <c r="I237" s="95"/>
      <c r="J237" s="95"/>
      <c r="K237" s="95"/>
      <c r="L237" s="95"/>
      <c r="M237" s="95"/>
      <c r="N237" s="95"/>
      <c r="O237" s="95"/>
      <c r="P237" s="95"/>
      <c r="Q237" s="95">
        <v>1</v>
      </c>
      <c r="R237" s="95"/>
      <c r="S237" s="95"/>
      <c r="T237" s="95">
        <v>1</v>
      </c>
      <c r="U237" s="96"/>
      <c r="V237" s="116">
        <f t="shared" si="6"/>
        <v>2</v>
      </c>
      <c r="W237" s="244">
        <f>IF(V237=0,"-",V238/V237)</f>
        <v>0</v>
      </c>
    </row>
    <row r="238" spans="1:23" ht="18.75" customHeight="1">
      <c r="A238" s="236"/>
      <c r="B238" s="225"/>
      <c r="C238" s="241"/>
      <c r="D238" s="242"/>
      <c r="E238" s="243"/>
      <c r="F238" s="248" t="s">
        <v>298</v>
      </c>
      <c r="G238" s="249"/>
      <c r="H238" s="250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20"/>
      <c r="V238" s="116">
        <f t="shared" si="6"/>
        <v>0</v>
      </c>
      <c r="W238" s="244"/>
    </row>
    <row r="239" spans="1:23" ht="18.75" customHeight="1">
      <c r="A239" s="235" t="s">
        <v>304</v>
      </c>
      <c r="B239" s="225">
        <v>1</v>
      </c>
      <c r="C239" s="239" t="s">
        <v>1099</v>
      </c>
      <c r="D239" s="240"/>
      <c r="E239" s="243" t="s">
        <v>1091</v>
      </c>
      <c r="F239" s="245" t="s">
        <v>300</v>
      </c>
      <c r="G239" s="246"/>
      <c r="H239" s="247"/>
      <c r="I239" s="95"/>
      <c r="J239" s="95"/>
      <c r="K239" s="95">
        <v>18</v>
      </c>
      <c r="L239" s="95"/>
      <c r="M239" s="95"/>
      <c r="N239" s="95">
        <v>18</v>
      </c>
      <c r="O239" s="95"/>
      <c r="P239" s="95"/>
      <c r="Q239" s="95">
        <v>18</v>
      </c>
      <c r="R239" s="95"/>
      <c r="S239" s="95"/>
      <c r="T239" s="95">
        <v>18</v>
      </c>
      <c r="U239" s="96"/>
      <c r="V239" s="116">
        <f t="shared" si="6"/>
        <v>72</v>
      </c>
      <c r="W239" s="244">
        <f>IF(V239=0,"-",V240/V239)</f>
        <v>0.43055555555555558</v>
      </c>
    </row>
    <row r="240" spans="1:23" ht="18.75" customHeight="1">
      <c r="A240" s="262"/>
      <c r="B240" s="225"/>
      <c r="C240" s="241"/>
      <c r="D240" s="242"/>
      <c r="E240" s="243"/>
      <c r="F240" s="248" t="s">
        <v>298</v>
      </c>
      <c r="G240" s="249"/>
      <c r="H240" s="250"/>
      <c r="I240" s="19"/>
      <c r="J240" s="19"/>
      <c r="K240" s="19">
        <v>18</v>
      </c>
      <c r="L240" s="19"/>
      <c r="M240" s="19"/>
      <c r="N240" s="19">
        <v>13</v>
      </c>
      <c r="O240" s="19"/>
      <c r="P240" s="19"/>
      <c r="Q240" s="19"/>
      <c r="R240" s="19"/>
      <c r="S240" s="19"/>
      <c r="T240" s="19"/>
      <c r="U240" s="20"/>
      <c r="V240" s="116">
        <f t="shared" si="6"/>
        <v>31</v>
      </c>
      <c r="W240" s="244"/>
    </row>
    <row r="241" spans="1:23" ht="18.75" customHeight="1">
      <c r="A241" s="262"/>
      <c r="B241" s="225">
        <v>2</v>
      </c>
      <c r="C241" s="239" t="s">
        <v>1098</v>
      </c>
      <c r="D241" s="240"/>
      <c r="E241" s="243" t="s">
        <v>1083</v>
      </c>
      <c r="F241" s="245" t="s">
        <v>300</v>
      </c>
      <c r="G241" s="246"/>
      <c r="H241" s="247"/>
      <c r="I241" s="95"/>
      <c r="J241" s="95"/>
      <c r="K241" s="95"/>
      <c r="L241" s="95"/>
      <c r="M241" s="95"/>
      <c r="N241" s="95"/>
      <c r="O241" s="95"/>
      <c r="P241" s="95"/>
      <c r="Q241" s="95">
        <v>1</v>
      </c>
      <c r="R241" s="95"/>
      <c r="S241" s="95"/>
      <c r="T241" s="95">
        <v>1</v>
      </c>
      <c r="U241" s="96"/>
      <c r="V241" s="116">
        <f>SUM(I241:T241)</f>
        <v>2</v>
      </c>
      <c r="W241" s="244">
        <f>IF(V241=0,"-",V242/V241)</f>
        <v>0</v>
      </c>
    </row>
    <row r="242" spans="1:23" ht="18.75" customHeight="1">
      <c r="A242" s="262"/>
      <c r="B242" s="225"/>
      <c r="C242" s="241"/>
      <c r="D242" s="242"/>
      <c r="E242" s="243"/>
      <c r="F242" s="248" t="s">
        <v>298</v>
      </c>
      <c r="G242" s="249"/>
      <c r="H242" s="250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20"/>
      <c r="V242" s="116">
        <f t="shared" ref="V242:V248" si="7">SUM(I242:T242)</f>
        <v>0</v>
      </c>
      <c r="W242" s="244"/>
    </row>
    <row r="243" spans="1:23" ht="18.75" customHeight="1">
      <c r="A243" s="262"/>
      <c r="B243" s="225">
        <v>3</v>
      </c>
      <c r="C243" s="239" t="s">
        <v>1127</v>
      </c>
      <c r="D243" s="240"/>
      <c r="E243" s="243" t="s">
        <v>1087</v>
      </c>
      <c r="F243" s="245" t="s">
        <v>300</v>
      </c>
      <c r="G243" s="246"/>
      <c r="H243" s="247"/>
      <c r="I243" s="95"/>
      <c r="J243" s="95"/>
      <c r="K243" s="95">
        <v>1</v>
      </c>
      <c r="L243" s="95"/>
      <c r="M243" s="95"/>
      <c r="N243" s="95"/>
      <c r="O243" s="95"/>
      <c r="P243" s="95"/>
      <c r="Q243" s="95">
        <v>1</v>
      </c>
      <c r="R243" s="95"/>
      <c r="S243" s="95"/>
      <c r="T243" s="95">
        <v>1</v>
      </c>
      <c r="U243" s="96"/>
      <c r="V243" s="116">
        <f t="shared" si="7"/>
        <v>3</v>
      </c>
      <c r="W243" s="244">
        <f>IF(V243=0,"-",V244/V243)</f>
        <v>0.33333333333333331</v>
      </c>
    </row>
    <row r="244" spans="1:23" ht="18.75" customHeight="1">
      <c r="A244" s="262"/>
      <c r="B244" s="225"/>
      <c r="C244" s="241"/>
      <c r="D244" s="242"/>
      <c r="E244" s="243"/>
      <c r="F244" s="248" t="s">
        <v>298</v>
      </c>
      <c r="G244" s="249"/>
      <c r="H244" s="250"/>
      <c r="I244" s="19"/>
      <c r="J244" s="19"/>
      <c r="K244" s="19">
        <v>1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20"/>
      <c r="V244" s="116">
        <f t="shared" si="7"/>
        <v>1</v>
      </c>
      <c r="W244" s="244"/>
    </row>
    <row r="245" spans="1:23" ht="18.75" customHeight="1">
      <c r="A245" s="262"/>
      <c r="B245" s="225">
        <v>4</v>
      </c>
      <c r="C245" s="239" t="s">
        <v>1124</v>
      </c>
      <c r="D245" s="240"/>
      <c r="E245" s="243" t="s">
        <v>1092</v>
      </c>
      <c r="F245" s="245" t="s">
        <v>300</v>
      </c>
      <c r="G245" s="246"/>
      <c r="H245" s="247"/>
      <c r="I245" s="95"/>
      <c r="J245" s="95"/>
      <c r="K245" s="95">
        <v>3</v>
      </c>
      <c r="L245" s="95"/>
      <c r="M245" s="95"/>
      <c r="N245" s="95"/>
      <c r="O245" s="95"/>
      <c r="P245" s="95"/>
      <c r="Q245" s="95">
        <v>3</v>
      </c>
      <c r="R245" s="95"/>
      <c r="S245" s="95"/>
      <c r="T245" s="95">
        <v>3</v>
      </c>
      <c r="U245" s="96"/>
      <c r="V245" s="116">
        <f t="shared" si="7"/>
        <v>9</v>
      </c>
      <c r="W245" s="244">
        <f>IF(V245=0,"-",V246/V245)</f>
        <v>0.33333333333333331</v>
      </c>
    </row>
    <row r="246" spans="1:23" ht="18.75" customHeight="1">
      <c r="A246" s="262"/>
      <c r="B246" s="225"/>
      <c r="C246" s="241"/>
      <c r="D246" s="242"/>
      <c r="E246" s="243"/>
      <c r="F246" s="248" t="s">
        <v>298</v>
      </c>
      <c r="G246" s="249"/>
      <c r="H246" s="250"/>
      <c r="I246" s="19"/>
      <c r="J246" s="19"/>
      <c r="K246" s="19">
        <v>3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20"/>
      <c r="V246" s="116">
        <f t="shared" si="7"/>
        <v>3</v>
      </c>
      <c r="W246" s="244"/>
    </row>
    <row r="247" spans="1:23" ht="18.75" customHeight="1">
      <c r="A247" s="262"/>
      <c r="B247" s="225">
        <v>5</v>
      </c>
      <c r="C247" s="239" t="s">
        <v>1096</v>
      </c>
      <c r="D247" s="240"/>
      <c r="E247" s="243" t="s">
        <v>1093</v>
      </c>
      <c r="F247" s="245" t="s">
        <v>300</v>
      </c>
      <c r="G247" s="246"/>
      <c r="H247" s="247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>
        <v>1</v>
      </c>
      <c r="U247" s="96"/>
      <c r="V247" s="116">
        <f t="shared" si="7"/>
        <v>1</v>
      </c>
      <c r="W247" s="244">
        <f>IF(V247=0,"-",V248/V247)</f>
        <v>0</v>
      </c>
    </row>
    <row r="248" spans="1:23" ht="18.75" customHeight="1">
      <c r="A248" s="262"/>
      <c r="B248" s="225"/>
      <c r="C248" s="241"/>
      <c r="D248" s="242"/>
      <c r="E248" s="243"/>
      <c r="F248" s="248" t="s">
        <v>298</v>
      </c>
      <c r="G248" s="249"/>
      <c r="H248" s="250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/>
      <c r="V248" s="116">
        <f t="shared" si="7"/>
        <v>0</v>
      </c>
      <c r="W248" s="244"/>
    </row>
    <row r="249" spans="1:23" ht="18.75" customHeight="1">
      <c r="A249" s="262"/>
      <c r="B249" s="225">
        <v>6</v>
      </c>
      <c r="C249" s="232" t="s">
        <v>1097</v>
      </c>
      <c r="D249" s="232"/>
      <c r="E249" s="233" t="s">
        <v>1083</v>
      </c>
      <c r="F249" s="245" t="s">
        <v>300</v>
      </c>
      <c r="G249" s="246"/>
      <c r="H249" s="247"/>
      <c r="I249" s="95"/>
      <c r="J249" s="95"/>
      <c r="K249" s="95"/>
      <c r="L249" s="95"/>
      <c r="M249" s="95"/>
      <c r="N249" s="95"/>
      <c r="O249" s="95"/>
      <c r="P249" s="95"/>
      <c r="Q249" s="95">
        <v>1</v>
      </c>
      <c r="R249" s="95"/>
      <c r="S249" s="95"/>
      <c r="T249" s="95">
        <v>1</v>
      </c>
      <c r="U249" s="96"/>
      <c r="V249" s="116">
        <f>SUM(I249:T249)</f>
        <v>2</v>
      </c>
      <c r="W249" s="244">
        <f>IF(V249=0,"-",V250/V249)</f>
        <v>0</v>
      </c>
    </row>
    <row r="250" spans="1:23" ht="18.75" customHeight="1">
      <c r="A250" s="236"/>
      <c r="B250" s="225"/>
      <c r="C250" s="232"/>
      <c r="D250" s="232"/>
      <c r="E250" s="234"/>
      <c r="F250" s="248" t="s">
        <v>298</v>
      </c>
      <c r="G250" s="249"/>
      <c r="H250" s="250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20"/>
      <c r="V250" s="116">
        <f t="shared" ref="V250" si="8">SUM(I250:T250)</f>
        <v>0</v>
      </c>
      <c r="W250" s="244"/>
    </row>
    <row r="251" spans="1:23" ht="18.75" customHeight="1">
      <c r="A251" s="235" t="s">
        <v>1112</v>
      </c>
      <c r="B251" s="237">
        <v>1</v>
      </c>
      <c r="C251" s="239" t="s">
        <v>1113</v>
      </c>
      <c r="D251" s="240"/>
      <c r="E251" s="243" t="s">
        <v>1114</v>
      </c>
      <c r="F251" s="245" t="s">
        <v>300</v>
      </c>
      <c r="G251" s="246"/>
      <c r="H251" s="247"/>
      <c r="I251" s="95"/>
      <c r="J251" s="95"/>
      <c r="K251" s="95"/>
      <c r="L251" s="95"/>
      <c r="M251" s="95"/>
      <c r="N251" s="95">
        <v>6</v>
      </c>
      <c r="O251" s="95"/>
      <c r="P251" s="95"/>
      <c r="Q251" s="95"/>
      <c r="R251" s="95"/>
      <c r="S251" s="95"/>
      <c r="T251" s="95">
        <v>6</v>
      </c>
      <c r="U251" s="96"/>
      <c r="V251" s="116">
        <f>SUM(I251:T251)</f>
        <v>12</v>
      </c>
      <c r="W251" s="244">
        <f>IF(V251=0,"-",V252/V251)</f>
        <v>0.5</v>
      </c>
    </row>
    <row r="252" spans="1:23" ht="27.75" customHeight="1">
      <c r="A252" s="236"/>
      <c r="B252" s="238"/>
      <c r="C252" s="241"/>
      <c r="D252" s="242"/>
      <c r="E252" s="243"/>
      <c r="F252" s="248" t="s">
        <v>298</v>
      </c>
      <c r="G252" s="249"/>
      <c r="H252" s="250"/>
      <c r="I252" s="19"/>
      <c r="J252" s="19"/>
      <c r="K252" s="19"/>
      <c r="L252" s="19"/>
      <c r="M252" s="19"/>
      <c r="N252" s="19">
        <v>6</v>
      </c>
      <c r="O252" s="19"/>
      <c r="P252" s="19"/>
      <c r="Q252" s="19"/>
      <c r="R252" s="19"/>
      <c r="S252" s="19"/>
      <c r="T252" s="19"/>
      <c r="U252" s="20"/>
      <c r="V252" s="116">
        <f t="shared" ref="V252" si="9">SUM(I252:T252)</f>
        <v>6</v>
      </c>
      <c r="W252" s="244"/>
    </row>
    <row r="253" spans="1:23" ht="34.5" customHeight="1"/>
    <row r="254" spans="1:23" ht="12.75" customHeight="1"/>
    <row r="255" spans="1:23" ht="12.75" customHeight="1">
      <c r="A255" s="228" t="s">
        <v>1037</v>
      </c>
      <c r="B255" s="228"/>
      <c r="C255" s="228"/>
      <c r="D255" s="228"/>
      <c r="E255" s="2"/>
      <c r="F255" s="229" t="s">
        <v>1041</v>
      </c>
      <c r="G255" s="229"/>
      <c r="H255" s="229"/>
      <c r="I255" s="229"/>
      <c r="J255" s="229"/>
      <c r="K255" s="229"/>
      <c r="L255" s="229"/>
      <c r="M255" s="229"/>
      <c r="N255" s="229"/>
      <c r="O255" s="229"/>
      <c r="P255" s="2"/>
      <c r="Q255" s="229" t="s">
        <v>1043</v>
      </c>
      <c r="R255" s="229"/>
      <c r="S255" s="229"/>
      <c r="T255" s="229"/>
      <c r="U255" s="229"/>
      <c r="V255" s="229"/>
      <c r="W255" s="229"/>
    </row>
    <row r="256" spans="1:23" ht="12.75" customHeight="1">
      <c r="A256" s="227" t="s">
        <v>1013</v>
      </c>
      <c r="B256" s="227"/>
      <c r="C256" s="227"/>
      <c r="D256" s="227"/>
      <c r="E256" s="2"/>
      <c r="F256" s="227" t="s">
        <v>1014</v>
      </c>
      <c r="G256" s="227"/>
      <c r="H256" s="227"/>
      <c r="I256" s="227"/>
      <c r="J256" s="227"/>
      <c r="K256" s="227"/>
      <c r="L256" s="227"/>
      <c r="M256" s="227"/>
      <c r="N256" s="227"/>
      <c r="O256" s="227"/>
      <c r="P256" s="2"/>
      <c r="Q256" s="227" t="s">
        <v>1044</v>
      </c>
      <c r="R256" s="227"/>
      <c r="S256" s="227"/>
      <c r="T256" s="227"/>
      <c r="U256" s="227"/>
      <c r="V256" s="227"/>
      <c r="W256" s="227"/>
    </row>
    <row r="257" spans="1:23" ht="45.75" customHeight="1">
      <c r="A257" s="134"/>
      <c r="B257" s="134"/>
      <c r="C257" s="134"/>
      <c r="D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67"/>
      <c r="Q257" s="134"/>
      <c r="R257" s="134"/>
      <c r="S257" s="134"/>
      <c r="T257" s="134"/>
      <c r="U257" s="134"/>
      <c r="V257" s="134"/>
      <c r="W257" s="134"/>
    </row>
    <row r="258" spans="1:23">
      <c r="A258" s="230"/>
      <c r="B258" s="230"/>
      <c r="C258" s="230"/>
      <c r="D258" s="230"/>
      <c r="F258" s="229" t="s">
        <v>1042</v>
      </c>
      <c r="G258" s="229"/>
      <c r="H258" s="229"/>
      <c r="I258" s="229"/>
      <c r="J258" s="229"/>
      <c r="K258" s="229"/>
      <c r="L258" s="229"/>
      <c r="M258" s="229"/>
      <c r="N258" s="229"/>
      <c r="O258" s="229"/>
      <c r="Q258" s="231"/>
      <c r="R258" s="231"/>
      <c r="S258" s="231"/>
      <c r="T258" s="231"/>
      <c r="U258" s="231"/>
      <c r="V258" s="231"/>
      <c r="W258" s="231"/>
    </row>
    <row r="259" spans="1:23" ht="28.5" customHeight="1">
      <c r="A259" s="226"/>
      <c r="B259" s="226"/>
      <c r="C259" s="226"/>
      <c r="D259" s="226"/>
      <c r="F259" s="227" t="s">
        <v>1040</v>
      </c>
      <c r="G259" s="227"/>
      <c r="H259" s="227"/>
      <c r="I259" s="227"/>
      <c r="J259" s="227"/>
      <c r="K259" s="227"/>
      <c r="L259" s="227"/>
      <c r="M259" s="227"/>
      <c r="N259" s="227"/>
      <c r="O259" s="227"/>
      <c r="Q259" s="226"/>
      <c r="R259" s="226"/>
      <c r="S259" s="226"/>
      <c r="T259" s="226"/>
      <c r="U259" s="226"/>
      <c r="V259" s="226"/>
      <c r="W259" s="226"/>
    </row>
    <row r="260" spans="1:23" ht="12.75" hidden="1" customHeight="1"/>
    <row r="261" spans="1:23" ht="12.75" hidden="1" customHeight="1"/>
    <row r="262" spans="1:23" hidden="1"/>
    <row r="263" spans="1:23" hidden="1"/>
    <row r="264" spans="1:23" hidden="1"/>
    <row r="265" spans="1:23" hidden="1"/>
    <row r="266" spans="1:23" hidden="1"/>
    <row r="267" spans="1:23" hidden="1"/>
    <row r="268" spans="1:23" hidden="1"/>
    <row r="269" spans="1:23" hidden="1"/>
    <row r="270" spans="1:23" hidden="1"/>
    <row r="271" spans="1:23" hidden="1"/>
    <row r="272" spans="1:23" hidden="1"/>
    <row r="273" spans="1:2" hidden="1"/>
    <row r="274" spans="1:2" hidden="1"/>
    <row r="275" spans="1:2" hidden="1">
      <c r="A275" s="1">
        <v>1</v>
      </c>
      <c r="B275" s="10" t="s">
        <v>33</v>
      </c>
    </row>
    <row r="276" spans="1:2" hidden="1">
      <c r="A276" s="1">
        <v>2</v>
      </c>
      <c r="B276" s="10" t="s">
        <v>34</v>
      </c>
    </row>
    <row r="277" spans="1:2" hidden="1">
      <c r="A277" s="1">
        <v>3</v>
      </c>
      <c r="B277" s="10" t="s">
        <v>35</v>
      </c>
    </row>
    <row r="278" spans="1:2" hidden="1">
      <c r="A278" s="1">
        <v>4</v>
      </c>
      <c r="B278" s="10" t="s">
        <v>36</v>
      </c>
    </row>
    <row r="279" spans="1:2" hidden="1"/>
    <row r="280" spans="1:2" hidden="1"/>
    <row r="281" spans="1:2" hidden="1">
      <c r="B281" s="1" t="s">
        <v>37</v>
      </c>
    </row>
    <row r="282" spans="1:2" hidden="1">
      <c r="A282" s="1">
        <v>1</v>
      </c>
      <c r="B282" s="1" t="s">
        <v>38</v>
      </c>
    </row>
    <row r="283" spans="1:2" hidden="1">
      <c r="A283" s="1">
        <v>2</v>
      </c>
      <c r="B283" s="1" t="s">
        <v>39</v>
      </c>
    </row>
    <row r="284" spans="1:2" hidden="1">
      <c r="A284" s="1">
        <v>3</v>
      </c>
      <c r="B284" s="1" t="s">
        <v>40</v>
      </c>
    </row>
    <row r="285" spans="1:2" hidden="1">
      <c r="A285" s="1">
        <v>4</v>
      </c>
      <c r="B285" s="1" t="s">
        <v>41</v>
      </c>
    </row>
    <row r="286" spans="1:2" hidden="1"/>
    <row r="287" spans="1:2" hidden="1"/>
    <row r="288" spans="1:2" hidden="1">
      <c r="B288" s="1" t="s">
        <v>42</v>
      </c>
    </row>
    <row r="289" spans="1:2" hidden="1">
      <c r="A289" s="1">
        <v>1.1000000000000001</v>
      </c>
      <c r="B289" s="1" t="s">
        <v>43</v>
      </c>
    </row>
    <row r="290" spans="1:2" hidden="1">
      <c r="A290" s="1">
        <v>1.2</v>
      </c>
      <c r="B290" s="1" t="s">
        <v>44</v>
      </c>
    </row>
    <row r="291" spans="1:2" hidden="1">
      <c r="A291" s="1">
        <v>1.3</v>
      </c>
      <c r="B291" s="1" t="s">
        <v>45</v>
      </c>
    </row>
    <row r="292" spans="1:2" hidden="1">
      <c r="A292" s="1">
        <v>1.4</v>
      </c>
      <c r="B292" s="1" t="s">
        <v>46</v>
      </c>
    </row>
    <row r="293" spans="1:2" hidden="1">
      <c r="A293" s="1">
        <v>1.5</v>
      </c>
      <c r="B293" s="1" t="s">
        <v>47</v>
      </c>
    </row>
    <row r="294" spans="1:2" hidden="1">
      <c r="A294" s="1">
        <v>1.6</v>
      </c>
      <c r="B294" s="1" t="s">
        <v>48</v>
      </c>
    </row>
    <row r="295" spans="1:2" hidden="1">
      <c r="A295" s="1">
        <v>1.7</v>
      </c>
      <c r="B295" s="1" t="s">
        <v>49</v>
      </c>
    </row>
    <row r="296" spans="1:2" hidden="1">
      <c r="A296" s="1">
        <v>1.8</v>
      </c>
      <c r="B296" s="1" t="s">
        <v>50</v>
      </c>
    </row>
    <row r="297" spans="1:2" hidden="1">
      <c r="A297" s="1">
        <v>2.1</v>
      </c>
      <c r="B297" s="1" t="s">
        <v>51</v>
      </c>
    </row>
    <row r="298" spans="1:2" hidden="1">
      <c r="A298" s="1">
        <v>2.2000000000000002</v>
      </c>
      <c r="B298" s="1" t="s">
        <v>52</v>
      </c>
    </row>
    <row r="299" spans="1:2" hidden="1">
      <c r="A299" s="1">
        <v>2.2999999999999998</v>
      </c>
      <c r="B299" s="1" t="s">
        <v>53</v>
      </c>
    </row>
    <row r="300" spans="1:2" hidden="1">
      <c r="A300" s="1">
        <v>2.4</v>
      </c>
      <c r="B300" s="1" t="s">
        <v>54</v>
      </c>
    </row>
    <row r="301" spans="1:2" hidden="1">
      <c r="A301" s="1">
        <v>2.5</v>
      </c>
      <c r="B301" s="1" t="s">
        <v>55</v>
      </c>
    </row>
    <row r="302" spans="1:2" hidden="1">
      <c r="A302" s="1">
        <v>2.6</v>
      </c>
      <c r="B302" s="1" t="s">
        <v>56</v>
      </c>
    </row>
    <row r="303" spans="1:2" hidden="1">
      <c r="A303" s="1">
        <v>2.7</v>
      </c>
      <c r="B303" s="1" t="s">
        <v>57</v>
      </c>
    </row>
    <row r="304" spans="1:2" hidden="1">
      <c r="A304" s="1">
        <v>3.1</v>
      </c>
      <c r="B304" s="1" t="s">
        <v>58</v>
      </c>
    </row>
    <row r="305" spans="1:2" hidden="1">
      <c r="A305" s="1">
        <v>3.2</v>
      </c>
      <c r="B305" s="1" t="s">
        <v>59</v>
      </c>
    </row>
    <row r="306" spans="1:2" hidden="1">
      <c r="A306" s="1">
        <v>3.3</v>
      </c>
      <c r="B306" s="1" t="s">
        <v>60</v>
      </c>
    </row>
    <row r="307" spans="1:2" hidden="1">
      <c r="A307" s="1">
        <v>3.4</v>
      </c>
      <c r="B307" s="1" t="s">
        <v>61</v>
      </c>
    </row>
    <row r="308" spans="1:2" hidden="1">
      <c r="A308" s="1">
        <v>3.5</v>
      </c>
      <c r="B308" s="1" t="s">
        <v>62</v>
      </c>
    </row>
    <row r="309" spans="1:2" hidden="1">
      <c r="A309" s="1">
        <v>3.6</v>
      </c>
      <c r="B309" s="1" t="s">
        <v>63</v>
      </c>
    </row>
    <row r="310" spans="1:2" hidden="1">
      <c r="A310" s="1">
        <v>3.7</v>
      </c>
      <c r="B310" s="1" t="s">
        <v>64</v>
      </c>
    </row>
    <row r="311" spans="1:2" hidden="1">
      <c r="A311" s="1">
        <v>3.8</v>
      </c>
      <c r="B311" s="1" t="s">
        <v>65</v>
      </c>
    </row>
    <row r="312" spans="1:2" hidden="1">
      <c r="A312" s="1">
        <v>3.9</v>
      </c>
      <c r="B312" s="1" t="s">
        <v>66</v>
      </c>
    </row>
    <row r="313" spans="1:2" hidden="1">
      <c r="A313" s="1">
        <v>4.0999999999999996</v>
      </c>
      <c r="B313" s="1" t="s">
        <v>67</v>
      </c>
    </row>
    <row r="314" spans="1:2" hidden="1">
      <c r="A314" s="1">
        <v>4.2</v>
      </c>
      <c r="B314" s="1" t="s">
        <v>68</v>
      </c>
    </row>
    <row r="315" spans="1:2" hidden="1">
      <c r="A315" s="1">
        <v>4.3</v>
      </c>
      <c r="B315" s="1" t="s">
        <v>69</v>
      </c>
    </row>
    <row r="316" spans="1:2" hidden="1">
      <c r="A316" s="1">
        <v>4.4000000000000004</v>
      </c>
      <c r="B316" s="1" t="s">
        <v>70</v>
      </c>
    </row>
    <row r="317" spans="1:2" hidden="1"/>
    <row r="318" spans="1:2" hidden="1"/>
    <row r="319" spans="1:2" hidden="1"/>
    <row r="320" spans="1:2" hidden="1">
      <c r="B320" s="1" t="s">
        <v>71</v>
      </c>
    </row>
    <row r="321" spans="1:2" hidden="1">
      <c r="A321" s="1" t="s">
        <v>72</v>
      </c>
      <c r="B321" s="1" t="s">
        <v>43</v>
      </c>
    </row>
    <row r="322" spans="1:2" hidden="1">
      <c r="A322" s="1" t="s">
        <v>73</v>
      </c>
      <c r="B322" s="1" t="s">
        <v>74</v>
      </c>
    </row>
    <row r="323" spans="1:2" hidden="1">
      <c r="A323" s="1" t="s">
        <v>75</v>
      </c>
      <c r="B323" s="1" t="s">
        <v>76</v>
      </c>
    </row>
    <row r="324" spans="1:2" hidden="1">
      <c r="A324" s="1" t="s">
        <v>77</v>
      </c>
      <c r="B324" s="1" t="s">
        <v>78</v>
      </c>
    </row>
    <row r="325" spans="1:2" hidden="1">
      <c r="A325" s="1" t="s">
        <v>79</v>
      </c>
      <c r="B325" s="1" t="s">
        <v>80</v>
      </c>
    </row>
    <row r="326" spans="1:2" hidden="1">
      <c r="A326" s="1" t="s">
        <v>81</v>
      </c>
      <c r="B326" s="1" t="s">
        <v>82</v>
      </c>
    </row>
    <row r="327" spans="1:2" hidden="1">
      <c r="A327" s="1" t="s">
        <v>83</v>
      </c>
      <c r="B327" s="1" t="s">
        <v>84</v>
      </c>
    </row>
    <row r="328" spans="1:2" hidden="1">
      <c r="A328" s="1" t="s">
        <v>85</v>
      </c>
      <c r="B328" s="1" t="s">
        <v>86</v>
      </c>
    </row>
    <row r="329" spans="1:2" hidden="1">
      <c r="A329" s="1" t="s">
        <v>87</v>
      </c>
      <c r="B329" s="1" t="s">
        <v>88</v>
      </c>
    </row>
    <row r="330" spans="1:2" hidden="1">
      <c r="A330" s="1" t="s">
        <v>89</v>
      </c>
      <c r="B330" s="1" t="s">
        <v>90</v>
      </c>
    </row>
    <row r="331" spans="1:2" hidden="1">
      <c r="A331" s="1" t="s">
        <v>91</v>
      </c>
      <c r="B331" s="1" t="s">
        <v>92</v>
      </c>
    </row>
    <row r="332" spans="1:2" hidden="1">
      <c r="A332" s="1" t="s">
        <v>93</v>
      </c>
      <c r="B332" s="1" t="s">
        <v>94</v>
      </c>
    </row>
    <row r="333" spans="1:2" hidden="1">
      <c r="A333" s="1" t="s">
        <v>95</v>
      </c>
      <c r="B333" s="1" t="s">
        <v>96</v>
      </c>
    </row>
    <row r="334" spans="1:2" hidden="1">
      <c r="A334" s="1" t="s">
        <v>97</v>
      </c>
      <c r="B334" s="1" t="s">
        <v>98</v>
      </c>
    </row>
    <row r="335" spans="1:2" hidden="1">
      <c r="A335" s="1" t="s">
        <v>99</v>
      </c>
      <c r="B335" s="1" t="s">
        <v>100</v>
      </c>
    </row>
    <row r="336" spans="1:2" hidden="1">
      <c r="A336" s="1" t="s">
        <v>101</v>
      </c>
      <c r="B336" s="1" t="s">
        <v>46</v>
      </c>
    </row>
    <row r="337" spans="1:2" hidden="1">
      <c r="A337" s="1" t="s">
        <v>102</v>
      </c>
      <c r="B337" s="1" t="s">
        <v>103</v>
      </c>
    </row>
    <row r="338" spans="1:2" hidden="1">
      <c r="A338" s="1" t="s">
        <v>104</v>
      </c>
      <c r="B338" s="1" t="s">
        <v>105</v>
      </c>
    </row>
    <row r="339" spans="1:2" hidden="1">
      <c r="A339" s="1" t="s">
        <v>106</v>
      </c>
      <c r="B339" s="1" t="s">
        <v>107</v>
      </c>
    </row>
    <row r="340" spans="1:2" hidden="1">
      <c r="A340" s="1" t="s">
        <v>108</v>
      </c>
      <c r="B340" s="1" t="s">
        <v>109</v>
      </c>
    </row>
    <row r="341" spans="1:2" hidden="1">
      <c r="A341" s="1" t="s">
        <v>110</v>
      </c>
      <c r="B341" s="1" t="s">
        <v>111</v>
      </c>
    </row>
    <row r="342" spans="1:2" hidden="1">
      <c r="A342" s="1" t="s">
        <v>112</v>
      </c>
      <c r="B342" s="1" t="s">
        <v>113</v>
      </c>
    </row>
    <row r="343" spans="1:2" hidden="1">
      <c r="A343" s="1" t="s">
        <v>114</v>
      </c>
      <c r="B343" s="1" t="s">
        <v>115</v>
      </c>
    </row>
    <row r="344" spans="1:2" hidden="1">
      <c r="A344" s="1" t="s">
        <v>116</v>
      </c>
      <c r="B344" s="1" t="s">
        <v>117</v>
      </c>
    </row>
    <row r="345" spans="1:2" hidden="1">
      <c r="A345" s="1" t="s">
        <v>118</v>
      </c>
      <c r="B345" s="1" t="s">
        <v>119</v>
      </c>
    </row>
    <row r="346" spans="1:2" hidden="1">
      <c r="A346" s="1" t="s">
        <v>120</v>
      </c>
      <c r="B346" s="1" t="s">
        <v>121</v>
      </c>
    </row>
    <row r="347" spans="1:2" hidden="1">
      <c r="A347" s="1" t="s">
        <v>122</v>
      </c>
      <c r="B347" s="1" t="s">
        <v>123</v>
      </c>
    </row>
    <row r="348" spans="1:2" hidden="1">
      <c r="A348" s="1" t="s">
        <v>124</v>
      </c>
      <c r="B348" s="1" t="s">
        <v>125</v>
      </c>
    </row>
    <row r="349" spans="1:2" hidden="1">
      <c r="A349" s="1" t="s">
        <v>126</v>
      </c>
      <c r="B349" s="1" t="s">
        <v>127</v>
      </c>
    </row>
    <row r="350" spans="1:2" hidden="1">
      <c r="A350" s="1" t="s">
        <v>128</v>
      </c>
      <c r="B350" s="1" t="s">
        <v>100</v>
      </c>
    </row>
    <row r="351" spans="1:2" hidden="1">
      <c r="A351" s="1" t="s">
        <v>129</v>
      </c>
      <c r="B351" s="1" t="s">
        <v>130</v>
      </c>
    </row>
    <row r="352" spans="1:2" hidden="1">
      <c r="A352" s="1" t="s">
        <v>131</v>
      </c>
      <c r="B352" s="1" t="s">
        <v>132</v>
      </c>
    </row>
    <row r="353" spans="1:2" hidden="1">
      <c r="A353" s="1" t="s">
        <v>133</v>
      </c>
      <c r="B353" s="1" t="s">
        <v>134</v>
      </c>
    </row>
    <row r="354" spans="1:2" hidden="1">
      <c r="A354" s="1" t="s">
        <v>135</v>
      </c>
      <c r="B354" s="1" t="s">
        <v>136</v>
      </c>
    </row>
    <row r="355" spans="1:2" hidden="1">
      <c r="A355" s="1" t="s">
        <v>137</v>
      </c>
      <c r="B355" s="1" t="s">
        <v>138</v>
      </c>
    </row>
    <row r="356" spans="1:2" hidden="1">
      <c r="A356" s="1" t="s">
        <v>139</v>
      </c>
      <c r="B356" s="1" t="s">
        <v>140</v>
      </c>
    </row>
    <row r="357" spans="1:2" hidden="1">
      <c r="A357" s="1" t="s">
        <v>141</v>
      </c>
      <c r="B357" s="1" t="s">
        <v>142</v>
      </c>
    </row>
    <row r="358" spans="1:2" hidden="1">
      <c r="A358" s="1" t="s">
        <v>143</v>
      </c>
      <c r="B358" s="1" t="s">
        <v>144</v>
      </c>
    </row>
    <row r="359" spans="1:2" hidden="1">
      <c r="A359" s="1" t="s">
        <v>145</v>
      </c>
      <c r="B359" s="1" t="s">
        <v>146</v>
      </c>
    </row>
    <row r="360" spans="1:2" hidden="1">
      <c r="A360" s="1" t="s">
        <v>147</v>
      </c>
      <c r="B360" s="1" t="s">
        <v>148</v>
      </c>
    </row>
    <row r="361" spans="1:2" hidden="1">
      <c r="A361" s="1" t="s">
        <v>149</v>
      </c>
      <c r="B361" s="1" t="s">
        <v>150</v>
      </c>
    </row>
    <row r="362" spans="1:2" hidden="1">
      <c r="A362" s="1" t="s">
        <v>151</v>
      </c>
      <c r="B362" s="1" t="s">
        <v>152</v>
      </c>
    </row>
    <row r="363" spans="1:2" hidden="1">
      <c r="A363" s="1" t="s">
        <v>153</v>
      </c>
      <c r="B363" s="1" t="s">
        <v>154</v>
      </c>
    </row>
    <row r="364" spans="1:2" hidden="1">
      <c r="A364" s="1" t="s">
        <v>155</v>
      </c>
      <c r="B364" s="1" t="s">
        <v>156</v>
      </c>
    </row>
    <row r="365" spans="1:2" hidden="1">
      <c r="A365" s="1" t="s">
        <v>157</v>
      </c>
      <c r="B365" s="1" t="s">
        <v>158</v>
      </c>
    </row>
    <row r="366" spans="1:2" hidden="1">
      <c r="A366" s="1" t="s">
        <v>159</v>
      </c>
      <c r="B366" s="1" t="s">
        <v>160</v>
      </c>
    </row>
    <row r="367" spans="1:2" hidden="1">
      <c r="A367" s="1" t="s">
        <v>161</v>
      </c>
      <c r="B367" s="1" t="s">
        <v>162</v>
      </c>
    </row>
    <row r="368" spans="1:2" hidden="1">
      <c r="A368" s="1" t="s">
        <v>163</v>
      </c>
      <c r="B368" s="1" t="s">
        <v>164</v>
      </c>
    </row>
    <row r="369" spans="1:2" hidden="1">
      <c r="A369" s="1" t="s">
        <v>165</v>
      </c>
      <c r="B369" s="1" t="s">
        <v>166</v>
      </c>
    </row>
    <row r="370" spans="1:2" hidden="1">
      <c r="A370" s="1" t="s">
        <v>167</v>
      </c>
      <c r="B370" s="1" t="s">
        <v>168</v>
      </c>
    </row>
    <row r="371" spans="1:2" hidden="1">
      <c r="A371" s="1" t="s">
        <v>169</v>
      </c>
      <c r="B371" s="1" t="s">
        <v>170</v>
      </c>
    </row>
    <row r="372" spans="1:2" hidden="1">
      <c r="A372" s="1" t="s">
        <v>171</v>
      </c>
      <c r="B372" s="1" t="s">
        <v>172</v>
      </c>
    </row>
    <row r="373" spans="1:2" hidden="1">
      <c r="A373" s="1" t="s">
        <v>173</v>
      </c>
      <c r="B373" s="1" t="s">
        <v>174</v>
      </c>
    </row>
    <row r="374" spans="1:2" hidden="1">
      <c r="A374" s="1" t="s">
        <v>175</v>
      </c>
      <c r="B374" s="1" t="s">
        <v>176</v>
      </c>
    </row>
    <row r="375" spans="1:2" hidden="1">
      <c r="A375" s="1" t="s">
        <v>177</v>
      </c>
      <c r="B375" s="1" t="s">
        <v>178</v>
      </c>
    </row>
    <row r="376" spans="1:2" hidden="1">
      <c r="A376" s="1" t="s">
        <v>179</v>
      </c>
      <c r="B376" s="1" t="s">
        <v>180</v>
      </c>
    </row>
    <row r="377" spans="1:2" hidden="1">
      <c r="A377" s="1" t="s">
        <v>181</v>
      </c>
      <c r="B377" s="1" t="s">
        <v>182</v>
      </c>
    </row>
    <row r="378" spans="1:2" hidden="1">
      <c r="A378" s="1" t="s">
        <v>183</v>
      </c>
      <c r="B378" s="1" t="s">
        <v>184</v>
      </c>
    </row>
    <row r="379" spans="1:2" hidden="1">
      <c r="A379" s="1" t="s">
        <v>185</v>
      </c>
      <c r="B379" s="1" t="s">
        <v>186</v>
      </c>
    </row>
    <row r="380" spans="1:2" hidden="1">
      <c r="A380" s="1" t="s">
        <v>187</v>
      </c>
      <c r="B380" s="1" t="s">
        <v>188</v>
      </c>
    </row>
    <row r="381" spans="1:2" hidden="1">
      <c r="A381" s="1" t="s">
        <v>189</v>
      </c>
      <c r="B381" s="1" t="s">
        <v>190</v>
      </c>
    </row>
    <row r="382" spans="1:2" hidden="1">
      <c r="A382" s="1" t="s">
        <v>191</v>
      </c>
      <c r="B382" s="1" t="s">
        <v>192</v>
      </c>
    </row>
    <row r="383" spans="1:2" hidden="1">
      <c r="A383" s="1" t="s">
        <v>193</v>
      </c>
      <c r="B383" s="1" t="s">
        <v>194</v>
      </c>
    </row>
    <row r="384" spans="1:2" hidden="1">
      <c r="A384" s="1" t="s">
        <v>195</v>
      </c>
      <c r="B384" s="1" t="s">
        <v>196</v>
      </c>
    </row>
    <row r="385" spans="1:2" hidden="1">
      <c r="A385" s="1" t="s">
        <v>197</v>
      </c>
      <c r="B385" s="1" t="s">
        <v>198</v>
      </c>
    </row>
    <row r="386" spans="1:2" hidden="1">
      <c r="A386" s="1" t="s">
        <v>199</v>
      </c>
      <c r="B386" s="1" t="s">
        <v>200</v>
      </c>
    </row>
    <row r="387" spans="1:2" hidden="1">
      <c r="A387" s="1" t="s">
        <v>201</v>
      </c>
      <c r="B387" s="1" t="s">
        <v>202</v>
      </c>
    </row>
    <row r="388" spans="1:2" hidden="1">
      <c r="A388" s="1" t="s">
        <v>203</v>
      </c>
      <c r="B388" s="1" t="s">
        <v>204</v>
      </c>
    </row>
    <row r="389" spans="1:2" hidden="1">
      <c r="A389" s="1" t="s">
        <v>205</v>
      </c>
      <c r="B389" s="1" t="s">
        <v>206</v>
      </c>
    </row>
    <row r="390" spans="1:2" hidden="1">
      <c r="A390" s="1" t="s">
        <v>207</v>
      </c>
      <c r="B390" s="1" t="s">
        <v>208</v>
      </c>
    </row>
    <row r="391" spans="1:2" hidden="1">
      <c r="A391" s="1" t="s">
        <v>209</v>
      </c>
      <c r="B391" s="1" t="s">
        <v>210</v>
      </c>
    </row>
    <row r="392" spans="1:2" hidden="1">
      <c r="A392" s="1" t="s">
        <v>211</v>
      </c>
      <c r="B392" s="1" t="s">
        <v>212</v>
      </c>
    </row>
    <row r="393" spans="1:2" hidden="1">
      <c r="A393" s="1" t="s">
        <v>213</v>
      </c>
      <c r="B393" s="1" t="s">
        <v>214</v>
      </c>
    </row>
    <row r="394" spans="1:2" hidden="1">
      <c r="A394" s="1" t="s">
        <v>215</v>
      </c>
      <c r="B394" s="1" t="s">
        <v>216</v>
      </c>
    </row>
    <row r="395" spans="1:2" hidden="1">
      <c r="A395" s="1" t="s">
        <v>217</v>
      </c>
      <c r="B395" s="1" t="s">
        <v>218</v>
      </c>
    </row>
    <row r="396" spans="1:2" hidden="1">
      <c r="A396" s="1" t="s">
        <v>219</v>
      </c>
      <c r="B396" s="1" t="s">
        <v>220</v>
      </c>
    </row>
    <row r="397" spans="1:2" hidden="1">
      <c r="A397" s="1" t="s">
        <v>221</v>
      </c>
      <c r="B397" s="1" t="s">
        <v>222</v>
      </c>
    </row>
    <row r="398" spans="1:2" hidden="1">
      <c r="A398" s="1" t="s">
        <v>223</v>
      </c>
      <c r="B398" s="1" t="s">
        <v>224</v>
      </c>
    </row>
    <row r="399" spans="1:2" hidden="1">
      <c r="A399" s="1" t="s">
        <v>225</v>
      </c>
      <c r="B399" s="1" t="s">
        <v>226</v>
      </c>
    </row>
    <row r="400" spans="1:2" hidden="1">
      <c r="A400" s="1" t="s">
        <v>227</v>
      </c>
      <c r="B400" s="1" t="s">
        <v>228</v>
      </c>
    </row>
    <row r="401" spans="1:2" hidden="1">
      <c r="A401" s="1" t="s">
        <v>229</v>
      </c>
      <c r="B401" s="1" t="s">
        <v>230</v>
      </c>
    </row>
    <row r="402" spans="1:2" hidden="1">
      <c r="A402" s="1" t="s">
        <v>231</v>
      </c>
      <c r="B402" s="1" t="s">
        <v>232</v>
      </c>
    </row>
    <row r="403" spans="1:2" hidden="1">
      <c r="A403" s="1" t="s">
        <v>233</v>
      </c>
      <c r="B403" s="1" t="s">
        <v>234</v>
      </c>
    </row>
    <row r="404" spans="1:2" hidden="1">
      <c r="A404" s="1" t="s">
        <v>235</v>
      </c>
      <c r="B404" s="1" t="s">
        <v>236</v>
      </c>
    </row>
    <row r="405" spans="1:2" hidden="1">
      <c r="A405" s="1" t="s">
        <v>237</v>
      </c>
      <c r="B405" s="1" t="s">
        <v>238</v>
      </c>
    </row>
    <row r="406" spans="1:2" hidden="1">
      <c r="A406" s="1" t="s">
        <v>239</v>
      </c>
      <c r="B406" s="1" t="s">
        <v>240</v>
      </c>
    </row>
    <row r="407" spans="1:2" hidden="1">
      <c r="A407" s="1" t="s">
        <v>241</v>
      </c>
      <c r="B407" s="1" t="s">
        <v>242</v>
      </c>
    </row>
    <row r="408" spans="1:2" hidden="1">
      <c r="A408" s="1" t="s">
        <v>243</v>
      </c>
      <c r="B408" s="1" t="s">
        <v>244</v>
      </c>
    </row>
    <row r="409" spans="1:2" hidden="1">
      <c r="A409" s="1" t="s">
        <v>245</v>
      </c>
      <c r="B409" s="1" t="s">
        <v>246</v>
      </c>
    </row>
    <row r="410" spans="1:2" hidden="1">
      <c r="A410" s="1" t="s">
        <v>247</v>
      </c>
      <c r="B410" s="1" t="s">
        <v>248</v>
      </c>
    </row>
    <row r="411" spans="1:2" hidden="1">
      <c r="A411" s="1" t="s">
        <v>249</v>
      </c>
      <c r="B411" s="1" t="s">
        <v>250</v>
      </c>
    </row>
    <row r="412" spans="1:2" hidden="1">
      <c r="A412" s="1" t="s">
        <v>251</v>
      </c>
      <c r="B412" s="1" t="s">
        <v>252</v>
      </c>
    </row>
    <row r="413" spans="1:2" hidden="1">
      <c r="A413" s="1" t="s">
        <v>253</v>
      </c>
      <c r="B413" s="1" t="s">
        <v>254</v>
      </c>
    </row>
    <row r="414" spans="1:2" hidden="1">
      <c r="A414" s="1" t="s">
        <v>255</v>
      </c>
      <c r="B414" s="1" t="s">
        <v>256</v>
      </c>
    </row>
    <row r="415" spans="1:2" hidden="1">
      <c r="A415" s="1" t="s">
        <v>257</v>
      </c>
      <c r="B415" s="1" t="s">
        <v>258</v>
      </c>
    </row>
    <row r="416" spans="1:2" hidden="1">
      <c r="A416" s="1" t="s">
        <v>259</v>
      </c>
      <c r="B416" s="1" t="s">
        <v>260</v>
      </c>
    </row>
    <row r="417" spans="1:2" hidden="1">
      <c r="A417" s="1" t="s">
        <v>261</v>
      </c>
      <c r="B417" s="1" t="s">
        <v>262</v>
      </c>
    </row>
    <row r="418" spans="1:2" hidden="1">
      <c r="A418" s="1" t="s">
        <v>263</v>
      </c>
      <c r="B418" s="1" t="s">
        <v>264</v>
      </c>
    </row>
    <row r="419" spans="1:2" hidden="1">
      <c r="A419" s="1" t="s">
        <v>265</v>
      </c>
      <c r="B419" s="1" t="s">
        <v>266</v>
      </c>
    </row>
    <row r="420" spans="1:2" hidden="1">
      <c r="A420" s="1" t="s">
        <v>267</v>
      </c>
      <c r="B420" s="1" t="s">
        <v>268</v>
      </c>
    </row>
    <row r="421" spans="1:2" hidden="1">
      <c r="A421" s="1" t="s">
        <v>269</v>
      </c>
      <c r="B421" s="1" t="s">
        <v>270</v>
      </c>
    </row>
    <row r="422" spans="1:2" hidden="1">
      <c r="A422" s="1" t="s">
        <v>271</v>
      </c>
      <c r="B422" s="1" t="s">
        <v>272</v>
      </c>
    </row>
    <row r="423" spans="1:2" hidden="1">
      <c r="A423" s="1" t="s">
        <v>273</v>
      </c>
      <c r="B423" s="1" t="s">
        <v>274</v>
      </c>
    </row>
    <row r="424" spans="1:2" hidden="1">
      <c r="A424" s="1" t="s">
        <v>275</v>
      </c>
      <c r="B424" s="1" t="s">
        <v>276</v>
      </c>
    </row>
    <row r="425" spans="1:2" hidden="1">
      <c r="A425" s="1" t="s">
        <v>277</v>
      </c>
      <c r="B425" s="1" t="s">
        <v>278</v>
      </c>
    </row>
    <row r="426" spans="1:2" hidden="1">
      <c r="A426" s="1" t="s">
        <v>279</v>
      </c>
      <c r="B426" s="1" t="s">
        <v>280</v>
      </c>
    </row>
    <row r="427" spans="1:2" hidden="1">
      <c r="A427" s="1" t="s">
        <v>281</v>
      </c>
      <c r="B427" s="1" t="s">
        <v>282</v>
      </c>
    </row>
    <row r="428" spans="1:2" hidden="1">
      <c r="A428" s="1" t="s">
        <v>283</v>
      </c>
      <c r="B428" s="1" t="s">
        <v>284</v>
      </c>
    </row>
    <row r="429" spans="1:2" hidden="1">
      <c r="A429" s="1" t="s">
        <v>285</v>
      </c>
      <c r="B429" s="1" t="s">
        <v>286</v>
      </c>
    </row>
    <row r="430" spans="1:2" hidden="1">
      <c r="A430" s="1" t="s">
        <v>287</v>
      </c>
      <c r="B430" s="1" t="s">
        <v>288</v>
      </c>
    </row>
    <row r="431" spans="1:2" hidden="1">
      <c r="A431" s="1" t="s">
        <v>289</v>
      </c>
      <c r="B431" s="1" t="s">
        <v>290</v>
      </c>
    </row>
    <row r="432" spans="1:2" hidden="1"/>
    <row r="433" spans="3:5" hidden="1"/>
    <row r="434" spans="3:5" hidden="1"/>
    <row r="435" spans="3:5" hidden="1">
      <c r="C435" s="1" t="s">
        <v>291</v>
      </c>
      <c r="D435" s="1" t="s">
        <v>292</v>
      </c>
      <c r="E435" s="1" t="s">
        <v>293</v>
      </c>
    </row>
    <row r="436" spans="3:5" hidden="1">
      <c r="C436" s="1" t="s">
        <v>306</v>
      </c>
      <c r="D436" s="1" t="s">
        <v>294</v>
      </c>
      <c r="E436" s="1" t="s">
        <v>295</v>
      </c>
    </row>
    <row r="437" spans="3:5" hidden="1">
      <c r="C437" s="1" t="s">
        <v>305</v>
      </c>
      <c r="E437" s="1" t="s">
        <v>296</v>
      </c>
    </row>
    <row r="438" spans="3:5" hidden="1">
      <c r="E438" s="1" t="s">
        <v>297</v>
      </c>
    </row>
    <row r="439" spans="3:5" hidden="1"/>
    <row r="440" spans="3:5" hidden="1"/>
    <row r="441" spans="3:5" hidden="1"/>
    <row r="442" spans="3:5" hidden="1"/>
    <row r="443" spans="3:5" hidden="1"/>
    <row r="444" spans="3:5" hidden="1">
      <c r="C444" s="1" t="s">
        <v>316</v>
      </c>
    </row>
    <row r="445" spans="3:5" hidden="1">
      <c r="C445" s="1" t="s">
        <v>317</v>
      </c>
    </row>
    <row r="446" spans="3:5" hidden="1">
      <c r="C446" s="1" t="s">
        <v>318</v>
      </c>
    </row>
    <row r="447" spans="3:5" hidden="1"/>
    <row r="448" spans="3:5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15:T116 I139:T140 I144:T145 I199:T200 I204:T205 I168:T169 I173:T174" name="FIN_6"/>
    <protectedRange sqref="D48:E49 D79:E80 D110:E111 D139:E140 D200:E200 D168:E169" name="FIN_7"/>
    <protectedRange sqref="D53:E54 D84:E85 D115:E116 D144:E145 D204:E205 D173:E174" name="FIN_8"/>
    <protectedRange sqref="D11:W12" name="FIN_1_1"/>
    <protectedRange sqref="D199:E199" name="FIN_7_1"/>
  </protectedRanges>
  <dataConsolidate/>
  <mergeCells count="491">
    <mergeCell ref="A229:A238"/>
    <mergeCell ref="A239:A250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  <mergeCell ref="A190:B190"/>
    <mergeCell ref="E190:F190"/>
    <mergeCell ref="G190:J190"/>
    <mergeCell ref="M190:P190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8"/>
    <mergeCell ref="B219:B220"/>
    <mergeCell ref="C219:D220"/>
    <mergeCell ref="E219:E220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29:B230"/>
    <mergeCell ref="C229:D230"/>
    <mergeCell ref="E229:E230"/>
    <mergeCell ref="F229:H229"/>
    <mergeCell ref="W229:W230"/>
    <mergeCell ref="F230:H230"/>
    <mergeCell ref="B223:B224"/>
    <mergeCell ref="C223:D224"/>
    <mergeCell ref="E223:E224"/>
    <mergeCell ref="F223:H223"/>
    <mergeCell ref="W223:W224"/>
    <mergeCell ref="F224:H224"/>
    <mergeCell ref="B227:B228"/>
    <mergeCell ref="C227:D228"/>
    <mergeCell ref="E227:E228"/>
    <mergeCell ref="F227:H227"/>
    <mergeCell ref="W227:W228"/>
    <mergeCell ref="F228:H228"/>
    <mergeCell ref="B225:B226"/>
    <mergeCell ref="C225:D226"/>
    <mergeCell ref="E225:E226"/>
    <mergeCell ref="F225:H225"/>
    <mergeCell ref="W225:W226"/>
    <mergeCell ref="F226:H226"/>
    <mergeCell ref="B237:B238"/>
    <mergeCell ref="C237:D238"/>
    <mergeCell ref="E237:E238"/>
    <mergeCell ref="F237:H237"/>
    <mergeCell ref="W237:W238"/>
    <mergeCell ref="F238:H238"/>
    <mergeCell ref="B231:B232"/>
    <mergeCell ref="C231:D232"/>
    <mergeCell ref="E231:E232"/>
    <mergeCell ref="F231:H231"/>
    <mergeCell ref="W231:W232"/>
    <mergeCell ref="F232:H232"/>
    <mergeCell ref="B233:B234"/>
    <mergeCell ref="C233:D234"/>
    <mergeCell ref="E233:E234"/>
    <mergeCell ref="F233:H233"/>
    <mergeCell ref="W233:W234"/>
    <mergeCell ref="F234:H234"/>
    <mergeCell ref="B235:B236"/>
    <mergeCell ref="C235:D236"/>
    <mergeCell ref="E235:E236"/>
    <mergeCell ref="F250:H250"/>
    <mergeCell ref="F235:H235"/>
    <mergeCell ref="W235:W236"/>
    <mergeCell ref="F236:H236"/>
    <mergeCell ref="B243:B244"/>
    <mergeCell ref="C243:D244"/>
    <mergeCell ref="E243:E244"/>
    <mergeCell ref="F243:H243"/>
    <mergeCell ref="W243:W244"/>
    <mergeCell ref="F244:H244"/>
    <mergeCell ref="B239:B240"/>
    <mergeCell ref="C239:D240"/>
    <mergeCell ref="E239:E240"/>
    <mergeCell ref="F239:H239"/>
    <mergeCell ref="W239:W240"/>
    <mergeCell ref="F240:H240"/>
    <mergeCell ref="B241:B242"/>
    <mergeCell ref="C241:D242"/>
    <mergeCell ref="E241:E242"/>
    <mergeCell ref="F241:H241"/>
    <mergeCell ref="W241:W242"/>
    <mergeCell ref="F242:H242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F247:H247"/>
    <mergeCell ref="W247:W248"/>
    <mergeCell ref="F248:H248"/>
    <mergeCell ref="B245:B246"/>
    <mergeCell ref="B249:B250"/>
    <mergeCell ref="A259:D259"/>
    <mergeCell ref="F259:O259"/>
    <mergeCell ref="Q259:W259"/>
    <mergeCell ref="A255:D255"/>
    <mergeCell ref="F255:O255"/>
    <mergeCell ref="Q255:W255"/>
    <mergeCell ref="A256:D256"/>
    <mergeCell ref="F256:O256"/>
    <mergeCell ref="Q256:W256"/>
    <mergeCell ref="A258:D258"/>
    <mergeCell ref="F258:O258"/>
    <mergeCell ref="Q258:W258"/>
    <mergeCell ref="C249:D250"/>
    <mergeCell ref="E249:E250"/>
    <mergeCell ref="A251:A252"/>
    <mergeCell ref="B251:B252"/>
    <mergeCell ref="C251:D252"/>
    <mergeCell ref="E251:E252"/>
    <mergeCell ref="W249:W250"/>
    <mergeCell ref="W251:W252"/>
    <mergeCell ref="F251:H251"/>
    <mergeCell ref="F252:H252"/>
    <mergeCell ref="F249:H249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1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2020-04-21T21:21:23Z</cp:lastPrinted>
  <dcterms:created xsi:type="dcterms:W3CDTF">2012-07-03T15:10:24Z</dcterms:created>
  <dcterms:modified xsi:type="dcterms:W3CDTF">2020-07-07T19:37:08Z</dcterms:modified>
</cp:coreProperties>
</file>