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C2773999-86B4-446D-A2DC-85AA64F49FB9}" xr6:coauthVersionLast="45" xr6:coauthVersionMax="45" xr10:uidLastSave="{00000000-0000-0000-0000-000000000000}"/>
  <bookViews>
    <workbookView xWindow="-120" yWindow="-120" windowWidth="29040" windowHeight="15840" tabRatio="73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2020'!$A$1:$W$382</definedName>
    <definedName name="finalidad" localSheetId="1">'Instructivo de llenado-Formato'!#REF!</definedName>
    <definedName name="finalidad" localSheetId="3">'Programa Presupuestario 2020'!$A$405:$A$408</definedName>
    <definedName name="finalidad">#REF!</definedName>
    <definedName name="funcion1" localSheetId="1">'Instructivo de llenado-Formato'!#REF!</definedName>
    <definedName name="funcion1" localSheetId="3">'Programa Presupuestario 2020'!$A$412:$A$419</definedName>
    <definedName name="funcion1">#REF!</definedName>
    <definedName name="funcion2" localSheetId="1">'Instructivo de llenado-Formato'!#REF!</definedName>
    <definedName name="funcion2" localSheetId="3">'Programa Presupuestario 2020'!$A$420:$A$426</definedName>
    <definedName name="funcion2">#REF!</definedName>
    <definedName name="funcion3" localSheetId="1">'Instructivo de llenado-Formato'!#REF!</definedName>
    <definedName name="funcion3" localSheetId="3">'Programa Presupuestario 2020'!$A$427:$A$435</definedName>
    <definedName name="funcion3">#REF!</definedName>
    <definedName name="funcion4" localSheetId="1">'Instructivo de llenado-Formato'!#REF!</definedName>
    <definedName name="funcion4" localSheetId="3">'Programa Presupuestario 2020'!$A$436:$A$439</definedName>
    <definedName name="funcion4">#REF!</definedName>
    <definedName name="Rfinalidad" localSheetId="1">'Instructivo de llenado-Formato'!#REF!</definedName>
    <definedName name="Rfinalidad" localSheetId="3">'Programa Presupuestario 2020'!$A$405:$B$408</definedName>
    <definedName name="Rfinalidad">#REF!</definedName>
    <definedName name="Rfuncion1" localSheetId="1">'Instructivo de llenado-Formato'!#REF!</definedName>
    <definedName name="Rfuncion1" localSheetId="3">'Programa Presupuestario 2020'!$A$412:$B$419</definedName>
    <definedName name="Rfuncion1">#REF!</definedName>
    <definedName name="Rfuncion3" localSheetId="1">'Instructivo de llenado-Formato'!#REF!</definedName>
    <definedName name="Rfuncion3" localSheetId="3">'Programa Presupuestario 2020'!$A$427:$B$435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2" i="57" l="1"/>
  <c r="U262" i="57"/>
  <c r="E262" i="57"/>
  <c r="C262" i="57"/>
  <c r="V261" i="57"/>
  <c r="W261" i="57" s="1"/>
  <c r="E261" i="57"/>
  <c r="C261" i="57"/>
  <c r="V257" i="57"/>
  <c r="U257" i="57"/>
  <c r="V256" i="57"/>
  <c r="V374" i="57"/>
  <c r="W374" i="57" s="1"/>
  <c r="W256" i="57" l="1"/>
  <c r="W264" i="57" s="1"/>
  <c r="V342" i="57"/>
  <c r="V343" i="57"/>
  <c r="V344" i="57"/>
  <c r="V345" i="57"/>
  <c r="V346" i="57"/>
  <c r="V347" i="57"/>
  <c r="V348" i="57"/>
  <c r="V349" i="57"/>
  <c r="V350" i="57"/>
  <c r="V351" i="57"/>
  <c r="V352" i="57"/>
  <c r="V353" i="57"/>
  <c r="V354" i="57"/>
  <c r="V355" i="57"/>
  <c r="V356" i="57"/>
  <c r="W356" i="57" s="1"/>
  <c r="V357" i="57"/>
  <c r="W344" i="57" l="1"/>
  <c r="W352" i="57"/>
  <c r="W348" i="57"/>
  <c r="W342" i="57"/>
  <c r="W346" i="57"/>
  <c r="W350" i="57"/>
  <c r="V145" i="57" l="1"/>
  <c r="U145" i="57"/>
  <c r="E145" i="57"/>
  <c r="C145" i="57"/>
  <c r="V144" i="57"/>
  <c r="E144" i="57"/>
  <c r="C144" i="57"/>
  <c r="V140" i="57"/>
  <c r="U140" i="57"/>
  <c r="V139" i="57"/>
  <c r="W139" i="57" l="1"/>
  <c r="W144" i="57"/>
  <c r="V363" i="57"/>
  <c r="V361" i="57"/>
  <c r="V362" i="57"/>
  <c r="V360" i="57"/>
  <c r="W360" i="57" s="1"/>
  <c r="V371" i="57"/>
  <c r="V370" i="57"/>
  <c r="V369" i="57"/>
  <c r="V368" i="57"/>
  <c r="W368" i="57" s="1"/>
  <c r="V367" i="57"/>
  <c r="V366" i="57"/>
  <c r="V365" i="57"/>
  <c r="V364" i="57"/>
  <c r="W364" i="57" s="1"/>
  <c r="V359" i="57"/>
  <c r="V358" i="57"/>
  <c r="V372" i="57"/>
  <c r="W362" i="57" l="1"/>
  <c r="W358" i="57"/>
  <c r="W366" i="57"/>
  <c r="W370" i="57"/>
  <c r="W147" i="57"/>
  <c r="E291" i="57"/>
  <c r="C291" i="57"/>
  <c r="E290" i="57"/>
  <c r="C290" i="57"/>
  <c r="E233" i="57"/>
  <c r="C233" i="57"/>
  <c r="E232" i="57"/>
  <c r="C232" i="57"/>
  <c r="E204" i="57"/>
  <c r="C204" i="57"/>
  <c r="E203" i="57"/>
  <c r="C203" i="57"/>
  <c r="E175" i="57"/>
  <c r="C175" i="57"/>
  <c r="E174" i="57"/>
  <c r="C174" i="57"/>
  <c r="E116" i="57"/>
  <c r="C116" i="57"/>
  <c r="E115" i="57"/>
  <c r="C115" i="57"/>
  <c r="V291" i="57"/>
  <c r="V290" i="57"/>
  <c r="V286" i="57"/>
  <c r="V285" i="57"/>
  <c r="V233" i="57"/>
  <c r="V232" i="57"/>
  <c r="V228" i="57"/>
  <c r="V227" i="57"/>
  <c r="V204" i="57"/>
  <c r="V203" i="57"/>
  <c r="V199" i="57"/>
  <c r="V198" i="57"/>
  <c r="V175" i="57"/>
  <c r="V174" i="57"/>
  <c r="V170" i="57"/>
  <c r="V16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285" i="57" l="1"/>
  <c r="W290" i="57"/>
  <c r="V54" i="57"/>
  <c r="V53" i="57"/>
  <c r="V49" i="57"/>
  <c r="V48" i="57"/>
  <c r="F3" i="57"/>
  <c r="W48" i="57" l="1"/>
  <c r="W227" i="57"/>
  <c r="W198" i="57"/>
  <c r="W169" i="57" l="1"/>
  <c r="W110" i="57"/>
  <c r="W79" i="57"/>
  <c r="W53" i="57"/>
  <c r="W56" i="57" l="1"/>
  <c r="V375" i="57"/>
  <c r="V373" i="57"/>
  <c r="V341" i="57"/>
  <c r="V340" i="57"/>
  <c r="V339" i="57"/>
  <c r="V338" i="57"/>
  <c r="V337" i="57"/>
  <c r="V336" i="57"/>
  <c r="V335" i="57"/>
  <c r="V334" i="57"/>
  <c r="V333" i="57"/>
  <c r="V332" i="57"/>
  <c r="V331" i="57"/>
  <c r="V330" i="57"/>
  <c r="V329" i="57"/>
  <c r="V328" i="57"/>
  <c r="V327" i="57"/>
  <c r="V326" i="57"/>
  <c r="V325" i="57"/>
  <c r="V324" i="57"/>
  <c r="V323" i="57"/>
  <c r="V322" i="57"/>
  <c r="V321" i="57"/>
  <c r="V320" i="57"/>
  <c r="V319" i="57"/>
  <c r="V318" i="57"/>
  <c r="V317" i="57"/>
  <c r="V316" i="57"/>
  <c r="V315" i="57"/>
  <c r="V314" i="57"/>
  <c r="V313" i="57"/>
  <c r="V312" i="57"/>
  <c r="V311" i="57"/>
  <c r="V310" i="57"/>
  <c r="V309" i="57"/>
  <c r="V308" i="57"/>
  <c r="V307" i="57"/>
  <c r="V306" i="57"/>
  <c r="V305" i="57"/>
  <c r="V304" i="57"/>
  <c r="V303" i="57"/>
  <c r="V302" i="57"/>
  <c r="U291" i="57"/>
  <c r="U286" i="57"/>
  <c r="U233" i="57"/>
  <c r="U228" i="57"/>
  <c r="U204" i="57"/>
  <c r="W203" i="57"/>
  <c r="U199" i="57"/>
  <c r="U175" i="57"/>
  <c r="W174" i="57"/>
  <c r="U170" i="57"/>
  <c r="U116" i="57"/>
  <c r="W115" i="57"/>
  <c r="U111" i="57"/>
  <c r="U85" i="57"/>
  <c r="U80" i="57"/>
  <c r="U54" i="57"/>
  <c r="U49" i="57"/>
  <c r="W330" i="57" l="1"/>
  <c r="W338" i="57"/>
  <c r="W326" i="57"/>
  <c r="W354" i="57"/>
  <c r="W372" i="57"/>
  <c r="W334" i="57"/>
  <c r="W332" i="57"/>
  <c r="W320" i="57"/>
  <c r="W316" i="57"/>
  <c r="W312" i="57"/>
  <c r="W318" i="57"/>
  <c r="W322" i="57"/>
  <c r="W324" i="57"/>
  <c r="W328" i="57"/>
  <c r="W336" i="57"/>
  <c r="W340" i="57"/>
  <c r="W306" i="57"/>
  <c r="W302" i="57"/>
  <c r="W304" i="57"/>
  <c r="W308" i="57"/>
  <c r="W310" i="57"/>
  <c r="W314" i="57"/>
  <c r="W232" i="57"/>
  <c r="W235" i="57" s="1"/>
  <c r="W84" i="57"/>
  <c r="W87" i="57" s="1"/>
  <c r="W206" i="57"/>
  <c r="W177" i="57"/>
  <c r="W118" i="57"/>
  <c r="W293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<sst xmlns="http://schemas.openxmlformats.org/spreadsheetml/2006/main" count="2816" uniqueCount="1193">
  <si>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</si>
  <si>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</si>
  <si>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</si>
  <si>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</si>
  <si>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</si>
  <si>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</si>
  <si>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</si>
  <si>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</si>
  <si>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</si>
  <si>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</si>
  <si>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</si>
  <si>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</si>
  <si>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</si>
  <si>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</si>
  <si>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</si>
  <si>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</si>
  <si>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</si>
  <si>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</si>
  <si>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</si>
  <si>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</si>
  <si>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</si>
  <si>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</si>
  <si>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</si>
  <si>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</si>
  <si>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</si>
  <si>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</si>
  <si>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</si>
  <si>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</si>
  <si>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</si>
  <si>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</si>
  <si>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</si>
  <si>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</si>
  <si>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</si>
  <si>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</si>
  <si>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</si>
  <si>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</si>
  <si>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</si>
  <si>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</si>
  <si>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</si>
  <si>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</si>
  <si>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</si>
  <si>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</si>
  <si>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</si>
  <si>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</si>
  <si>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</si>
  <si>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</si>
  <si>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</si>
  <si>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</si>
  <si>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</si>
  <si>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</si>
  <si>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</si>
  <si>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</si>
  <si>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</si>
  <si>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</si>
  <si>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</si>
  <si>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</si>
  <si>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</si>
  <si>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</si>
  <si>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</si>
  <si>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</si>
  <si>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</si>
  <si>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</si>
  <si>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</si>
  <si>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</si>
  <si>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</si>
  <si>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</si>
  <si>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</si>
  <si>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</si>
  <si>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</si>
  <si>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</si>
  <si>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</si>
  <si>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</si>
  <si>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</si>
  <si>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</si>
  <si>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</si>
  <si>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</si>
  <si>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</si>
  <si>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</si>
  <si>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</si>
  <si>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</si>
  <si>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</si>
  <si>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</si>
  <si>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</si>
  <si>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</si>
  <si>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</si>
  <si>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</si>
  <si>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</si>
  <si>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</si>
  <si>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</si>
  <si>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</si>
  <si>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</si>
  <si>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</si>
  <si>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</si>
  <si>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</si>
  <si>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</si>
  <si>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</si>
  <si>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</si>
  <si>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</si>
  <si>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</si>
  <si>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</si>
  <si>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</si>
  <si>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</si>
  <si>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</si>
  <si>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</si>
  <si>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</si>
  <si>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</si>
  <si>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</si>
  <si>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</si>
  <si>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</si>
  <si>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</si>
  <si>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</si>
  <si>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</si>
  <si>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</si>
  <si>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</si>
  <si>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</si>
  <si>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</si>
  <si>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</si>
  <si>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</si>
  <si>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</si>
  <si>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</si>
  <si>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</si>
  <si>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</si>
  <si>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</si>
  <si>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</si>
  <si>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</si>
  <si>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</si>
  <si>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</si>
  <si>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</si>
  <si>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</si>
  <si>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</si>
  <si>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</si>
  <si>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</si>
  <si>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</si>
  <si>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</si>
  <si>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</si>
  <si>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</si>
  <si>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</si>
  <si>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</si>
  <si>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</si>
  <si>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</si>
  <si>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</si>
  <si>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</si>
  <si>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</si>
  <si>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</si>
  <si>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</si>
  <si>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</si>
  <si>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</si>
  <si>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</si>
  <si>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</si>
  <si>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</si>
  <si>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</si>
  <si>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</si>
  <si>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</si>
  <si>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</si>
  <si>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</si>
  <si>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</si>
  <si>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</si>
  <si>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</si>
  <si>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</si>
  <si>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</si>
  <si>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</si>
  <si>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</si>
  <si>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</si>
  <si>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</si>
  <si>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</si>
  <si>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</si>
  <si>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</si>
  <si>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</si>
  <si>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</si>
  <si>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</si>
  <si>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</si>
  <si>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</si>
  <si>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</si>
  <si>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</si>
  <si>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</si>
  <si>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</si>
  <si>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</si>
  <si>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</si>
  <si>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</si>
  <si>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</si>
  <si>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</si>
  <si>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</si>
  <si>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</si>
  <si>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</si>
  <si>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</si>
  <si>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</si>
  <si>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</si>
  <si>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</si>
  <si>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</si>
  <si>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</si>
  <si>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</si>
  <si>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</si>
  <si>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</si>
  <si>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</si>
  <si>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</si>
  <si>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</si>
  <si>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</si>
  <si>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</si>
  <si>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</si>
  <si>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</si>
  <si>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</si>
  <si>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</si>
  <si>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</si>
  <si>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</si>
  <si>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</si>
  <si>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</si>
  <si>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</si>
  <si>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</si>
  <si>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</si>
  <si>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</si>
  <si>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</si>
  <si>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</si>
  <si>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</si>
  <si>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</si>
  <si>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</si>
  <si>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</si>
  <si>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</si>
  <si>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</si>
  <si>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</si>
  <si>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</si>
  <si>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</si>
  <si>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</si>
  <si>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</si>
  <si>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</si>
  <si>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</si>
  <si>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</si>
  <si>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</si>
  <si>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</si>
  <si>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</si>
  <si>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</si>
  <si>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</si>
  <si>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</si>
  <si>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</si>
  <si>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</si>
  <si>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</si>
  <si>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</si>
  <si>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</si>
  <si>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</si>
  <si>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</si>
  <si>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</si>
  <si>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</si>
  <si>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</si>
  <si>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</si>
  <si>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</si>
  <si>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</si>
  <si>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</si>
  <si>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</si>
  <si>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</si>
  <si>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</si>
  <si>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</si>
  <si>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</si>
  <si>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</si>
  <si>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</si>
  <si>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</si>
  <si>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</si>
  <si>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</si>
  <si>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</si>
  <si>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</si>
  <si>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</si>
  <si>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</si>
  <si>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</si>
  <si>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</si>
  <si>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</si>
  <si>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</si>
  <si>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</si>
  <si>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</si>
  <si>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</si>
  <si>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</si>
  <si>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</si>
  <si>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</si>
  <si>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</si>
  <si>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</si>
  <si>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</si>
  <si>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</si>
  <si>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</si>
  <si>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</si>
  <si>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</si>
  <si>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</si>
  <si>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</si>
  <si>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</si>
  <si>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</si>
  <si>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</si>
  <si>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</si>
  <si>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</si>
  <si>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</si>
  <si>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</si>
  <si>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</si>
  <si>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</si>
  <si>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</si>
  <si>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</si>
  <si>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</si>
  <si>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</si>
  <si>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</si>
  <si>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</si>
  <si>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</si>
  <si>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</si>
  <si>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</si>
  <si>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</si>
  <si>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</si>
  <si>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</si>
  <si>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</si>
  <si>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</si>
  <si>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</si>
  <si>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</si>
  <si>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</si>
  <si>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</si>
  <si>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</si>
  <si>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</si>
  <si>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</si>
  <si>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</si>
  <si>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</si>
  <si>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</si>
  <si>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</si>
  <si>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</si>
  <si>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</si>
  <si>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</si>
  <si>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</si>
  <si>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</si>
  <si>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</si>
  <si>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</si>
  <si>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</si>
  <si>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</si>
  <si>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</si>
  <si>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</si>
  <si>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</si>
  <si>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</si>
  <si>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</si>
  <si>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</si>
  <si>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</si>
  <si>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</si>
  <si>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</si>
  <si>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</si>
  <si>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</si>
  <si>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</si>
  <si>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</si>
  <si>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</si>
  <si>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</si>
  <si>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</si>
  <si>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</si>
  <si>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</si>
  <si>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</si>
  <si>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</si>
  <si>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</si>
  <si>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</si>
  <si>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</si>
  <si>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</si>
  <si>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</si>
  <si>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</si>
  <si>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</si>
  <si>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</si>
  <si>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</si>
  <si>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</si>
  <si>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</si>
  <si>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</si>
  <si>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</si>
  <si>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</si>
  <si>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</si>
  <si>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</si>
  <si>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</si>
  <si>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</si>
  <si>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</si>
  <si>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</si>
  <si>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</si>
  <si>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</si>
  <si>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</si>
  <si>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</si>
  <si>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</si>
  <si>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</si>
  <si>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</si>
  <si>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</si>
  <si>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</si>
  <si>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</si>
  <si>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</si>
  <si>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</si>
  <si>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</si>
  <si>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</si>
  <si>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</si>
  <si>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</si>
  <si>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</si>
  <si>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</si>
  <si>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</si>
  <si>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</si>
  <si>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</si>
  <si>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</si>
  <si>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</si>
  <si>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</si>
  <si>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</si>
  <si>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</si>
  <si>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</si>
  <si>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</si>
  <si>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</si>
  <si>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</si>
  <si>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</si>
  <si>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</si>
  <si>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</si>
  <si>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</si>
  <si>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</si>
  <si>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</si>
  <si>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</si>
  <si>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</si>
  <si>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</si>
  <si>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</si>
  <si>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</si>
  <si>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</si>
  <si>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</si>
  <si>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</si>
  <si>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</si>
  <si>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</si>
  <si>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</si>
  <si>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</si>
  <si>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</si>
  <si>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</si>
  <si>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</si>
  <si>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</si>
  <si>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</si>
  <si>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</si>
  <si>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</si>
  <si>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</si>
  <si>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</si>
  <si>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</si>
  <si>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</si>
  <si>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</si>
  <si>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</si>
  <si>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</si>
  <si>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</si>
  <si>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</si>
  <si>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</si>
  <si>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</si>
  <si>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</si>
  <si>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</si>
  <si>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</si>
  <si>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</si>
  <si>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</si>
  <si>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</si>
  <si>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</si>
  <si>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</si>
  <si>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</si>
  <si>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</si>
  <si>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</si>
  <si>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</si>
  <si>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</si>
  <si>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</si>
  <si>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</si>
  <si>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</si>
  <si>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</si>
  <si>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</si>
  <si>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</si>
  <si>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</si>
  <si>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</si>
  <si>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</si>
  <si>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</si>
  <si>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</si>
  <si>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</si>
  <si>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</si>
  <si>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</si>
  <si>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</si>
  <si>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</si>
  <si>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</si>
  <si>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</si>
  <si>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</si>
  <si>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</si>
  <si>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</si>
  <si>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</si>
  <si>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</si>
  <si>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</si>
  <si>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</si>
  <si>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</si>
  <si>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</si>
  <si>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</si>
  <si>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</si>
  <si>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</si>
  <si>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</si>
  <si>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</si>
  <si>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</si>
  <si>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</si>
  <si>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</si>
  <si>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</si>
  <si>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</si>
  <si>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</si>
  <si>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</si>
  <si>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</si>
  <si>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</si>
  <si>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</si>
  <si>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</si>
  <si>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</si>
  <si>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</si>
  <si>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</si>
  <si>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</si>
  <si>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</si>
  <si>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</si>
  <si>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</si>
  <si>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</si>
  <si>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</si>
  <si>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</si>
  <si>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</si>
  <si>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</si>
  <si>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</si>
  <si>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</si>
  <si>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</si>
  <si>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</si>
  <si>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</si>
  <si>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</si>
  <si>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</si>
  <si>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</si>
  <si>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</si>
  <si>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</si>
  <si>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</si>
  <si>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</si>
  <si>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</si>
  <si>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</si>
  <si>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</si>
  <si>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</si>
  <si>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</si>
  <si>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</si>
  <si>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</si>
  <si>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</si>
  <si>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</si>
  <si>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</si>
  <si>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</si>
  <si>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</si>
  <si>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</si>
  <si>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</si>
  <si>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</si>
  <si>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</si>
  <si>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</si>
  <si>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</si>
  <si>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</si>
  <si>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</si>
  <si>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</si>
  <si>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</si>
  <si>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</si>
  <si>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</si>
  <si>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</si>
  <si>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</si>
  <si>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</si>
  <si>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</si>
  <si>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</si>
  <si>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</si>
  <si>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</si>
  <si>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</si>
  <si>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</si>
  <si>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</si>
  <si>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</si>
  <si>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</si>
  <si>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</si>
  <si>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</si>
  <si>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</si>
  <si>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</si>
  <si>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</si>
  <si>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</si>
  <si>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</si>
  <si>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</si>
  <si>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</si>
  <si>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</si>
  <si>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</si>
  <si>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</si>
  <si>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</si>
  <si>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</si>
  <si>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</si>
  <si>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</si>
  <si>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</si>
  <si>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</si>
  <si>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</si>
  <si>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</si>
  <si>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</si>
  <si>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</si>
  <si>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</si>
  <si>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</si>
  <si>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</si>
  <si>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</si>
  <si>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</si>
  <si>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</si>
  <si>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</si>
  <si>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</si>
  <si>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</si>
  <si>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</si>
  <si>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</si>
  <si>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</si>
  <si>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</si>
  <si>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</si>
  <si>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</si>
  <si>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</si>
  <si>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</si>
  <si>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</si>
  <si>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</si>
  <si>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</si>
  <si>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</si>
  <si>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</si>
  <si>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</si>
  <si>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</si>
  <si>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</si>
  <si>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</si>
  <si>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</si>
  <si>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</si>
  <si>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</si>
  <si>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</si>
  <si>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</si>
  <si>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</si>
  <si>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</si>
  <si>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</si>
  <si>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</si>
  <si>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</si>
  <si>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</si>
  <si>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</si>
  <si>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</si>
  <si>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</si>
  <si>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</si>
  <si>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</si>
  <si>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</si>
  <si>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</si>
  <si>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</si>
  <si>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</si>
  <si>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</si>
  <si>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</si>
  <si>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</si>
  <si>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</si>
  <si>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</si>
  <si>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</si>
  <si>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</si>
  <si>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</si>
  <si>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</si>
  <si>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</si>
  <si>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</si>
  <si>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</si>
  <si>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</si>
  <si>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</si>
  <si>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</si>
  <si>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</si>
  <si>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</si>
  <si>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</si>
  <si>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</si>
  <si>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</si>
  <si>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</si>
  <si>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</si>
  <si>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</si>
  <si>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</si>
  <si>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</si>
  <si>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</si>
  <si>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</si>
  <si>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</si>
  <si>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</si>
  <si>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</si>
  <si>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</si>
  <si>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</si>
  <si>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</si>
  <si>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</si>
  <si>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</si>
  <si>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</si>
  <si>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</si>
  <si>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</si>
  <si>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</si>
  <si>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</si>
  <si>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</si>
  <si>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</si>
  <si>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</si>
  <si>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</si>
  <si>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</si>
  <si>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</si>
  <si>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</si>
  <si>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</si>
  <si>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</si>
  <si>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</si>
  <si>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</si>
  <si>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</si>
  <si>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</si>
  <si>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</si>
  <si>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</si>
  <si>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</si>
  <si>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</si>
  <si>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</si>
  <si>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</si>
  <si>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</si>
  <si>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</si>
  <si>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</si>
  <si>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</si>
  <si>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</si>
  <si>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</si>
  <si>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</si>
  <si>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</si>
  <si>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</si>
  <si>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</si>
  <si>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</si>
  <si>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</si>
  <si>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</si>
  <si>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</si>
  <si>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</si>
  <si>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</si>
  <si>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</si>
  <si>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</si>
  <si>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</si>
  <si>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</si>
  <si>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</si>
  <si>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</si>
  <si>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</si>
  <si>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</si>
  <si>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</si>
  <si>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</si>
  <si>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</si>
  <si>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</si>
  <si>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</si>
  <si>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</si>
  <si>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</si>
  <si>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</si>
  <si>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</si>
  <si>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</si>
  <si>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</si>
  <si>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</si>
  <si>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</si>
  <si>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</si>
  <si>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</si>
  <si>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</si>
  <si>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</si>
  <si>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</si>
  <si>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</si>
  <si>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</si>
  <si>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</si>
  <si>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</si>
  <si>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</si>
  <si>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</si>
  <si>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</si>
  <si>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</si>
  <si>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</si>
  <si>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</si>
  <si>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</si>
  <si>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</si>
  <si>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</si>
  <si>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</si>
  <si>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</si>
  <si>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</si>
  <si>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</si>
  <si>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</si>
  <si>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</si>
  <si>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</si>
  <si>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</si>
  <si>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</si>
  <si>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</si>
  <si>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</si>
  <si>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</si>
  <si>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</si>
  <si>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</si>
  <si>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</si>
  <si>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</si>
  <si>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</si>
  <si>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</si>
  <si>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</si>
  <si>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</si>
  <si>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</si>
  <si>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</si>
  <si>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</si>
  <si>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</si>
  <si>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</si>
  <si>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</si>
  <si>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</si>
  <si>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</si>
  <si>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</si>
  <si>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</si>
  <si>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</si>
  <si>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</si>
  <si>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</si>
  <si>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</si>
  <si>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</si>
  <si>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</si>
  <si>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</si>
  <si>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</si>
  <si>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</si>
  <si>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</si>
  <si>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</si>
  <si>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</si>
  <si>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</si>
  <si>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</si>
  <si>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</si>
  <si>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</si>
  <si>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</si>
  <si>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</si>
  <si>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</si>
  <si>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</si>
  <si>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</si>
  <si>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</si>
  <si>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</si>
  <si>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</si>
  <si>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</si>
  <si>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</si>
  <si>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</si>
  <si>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</si>
  <si>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</si>
  <si>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</si>
  <si>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</si>
  <si>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</si>
  <si>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</si>
  <si>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</si>
  <si>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</si>
  <si>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</si>
  <si>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</si>
  <si>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</si>
  <si>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</si>
  <si>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</si>
  <si>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</si>
  <si>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</si>
  <si>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</si>
  <si>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</si>
  <si>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</si>
  <si>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</si>
  <si>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</si>
  <si>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</si>
  <si>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</si>
  <si>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</si>
  <si>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</si>
  <si>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</si>
  <si>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</si>
  <si>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</si>
  <si>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</si>
  <si>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</si>
  <si>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</si>
  <si>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</si>
  <si>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</si>
  <si>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</si>
  <si>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</si>
  <si>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</si>
  <si>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</si>
  <si>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</si>
  <si>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</si>
  <si>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</si>
  <si>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</si>
  <si>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</si>
  <si>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</si>
  <si>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</si>
  <si>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</si>
  <si>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</si>
  <si>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</si>
  <si>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</si>
  <si>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</si>
  <si>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</si>
  <si>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</si>
  <si>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</si>
  <si>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</si>
  <si>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</si>
  <si>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</si>
  <si>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</si>
  <si>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</si>
  <si>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</si>
  <si>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</si>
  <si>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</si>
  <si>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</si>
  <si>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</si>
  <si>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</si>
  <si>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</si>
  <si>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</si>
  <si>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</si>
  <si>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</si>
  <si>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</si>
  <si>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</si>
  <si>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</si>
  <si>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</si>
  <si>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</si>
  <si>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</si>
  <si>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</si>
  <si>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</si>
  <si>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</si>
  <si>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</si>
  <si>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</si>
  <si>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</si>
  <si>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</si>
  <si>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</si>
  <si>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</si>
  <si>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</si>
  <si>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</si>
  <si>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</si>
  <si>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</si>
  <si>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</si>
  <si>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</si>
  <si>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</si>
  <si>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</si>
  <si>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</si>
  <si>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</si>
  <si>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</si>
  <si>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</si>
  <si>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</si>
  <si>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</si>
  <si>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</si>
  <si>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</si>
  <si>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</si>
  <si>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</si>
  <si>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</si>
  <si>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</si>
  <si>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</si>
  <si>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</si>
  <si>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</si>
  <si>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</si>
  <si>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</si>
  <si>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</si>
  <si>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</si>
  <si>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</si>
  <si>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</si>
  <si>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</si>
  <si>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</si>
  <si>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</si>
  <si>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</si>
  <si>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</si>
  <si>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</si>
  <si>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</si>
  <si>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</si>
  <si>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</si>
  <si>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</si>
  <si>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</si>
  <si>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</si>
  <si>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</si>
  <si>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</si>
  <si>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</si>
  <si>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</si>
  <si>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</si>
  <si>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</si>
  <si>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</si>
  <si>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</si>
  <si>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</si>
  <si>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</si>
  <si>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</si>
  <si>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</si>
  <si>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</si>
  <si>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</si>
  <si>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</si>
  <si>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</si>
  <si>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</si>
  <si>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</si>
  <si>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</si>
  <si>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</si>
  <si>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</si>
  <si>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</si>
  <si>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</si>
  <si>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</si>
  <si>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</si>
  <si>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</si>
  <si>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</si>
  <si>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</si>
  <si>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</si>
  <si>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</si>
  <si>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</si>
  <si>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</si>
  <si>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</si>
  <si>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</si>
  <si>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</si>
  <si>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</si>
  <si>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</si>
  <si>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</si>
  <si>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</si>
  <si>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</si>
  <si>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</si>
  <si>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</si>
  <si>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</si>
  <si>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</si>
  <si>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</si>
  <si>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</si>
  <si>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</si>
  <si>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</si>
  <si>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</si>
  <si>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</si>
  <si>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</si>
  <si>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</si>
  <si>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</si>
  <si>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</si>
  <si>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</si>
  <si>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</si>
  <si>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</si>
  <si>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</si>
  <si>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</si>
  <si>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</si>
  <si>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</si>
  <si>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</si>
  <si>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</si>
  <si>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</si>
  <si>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</si>
  <si>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</si>
  <si>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</si>
  <si>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</si>
  <si>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</si>
  <si>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</si>
  <si>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</si>
  <si>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</si>
  <si>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</si>
  <si>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</si>
  <si>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</si>
  <si>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</si>
  <si>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</si>
  <si>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</si>
  <si>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</si>
  <si>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</si>
  <si>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</si>
  <si>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</si>
  <si>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</si>
  <si>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</si>
  <si>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</si>
  <si>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</si>
  <si>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</si>
  <si>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</si>
  <si>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</si>
  <si>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</si>
  <si>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</si>
  <si>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</si>
  <si>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</si>
  <si>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</si>
  <si>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</si>
  <si>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</si>
  <si>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</si>
  <si>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</si>
  <si>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</si>
  <si>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</si>
  <si>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</si>
  <si>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</si>
  <si>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</si>
  <si>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</si>
  <si>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</si>
  <si>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</si>
  <si>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</si>
  <si>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</si>
  <si>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</si>
  <si>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</si>
  <si>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</si>
  <si>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</si>
  <si>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</si>
  <si>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</si>
  <si>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</si>
  <si>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</si>
  <si>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</si>
  <si>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</si>
  <si>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</si>
  <si>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</si>
  <si>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</si>
  <si>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</si>
  <si>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</si>
  <si>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</si>
  <si>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</si>
  <si>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</si>
  <si>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</si>
  <si>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</si>
  <si>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</si>
  <si>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</si>
  <si>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</si>
  <si>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</si>
  <si>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</si>
  <si>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</si>
  <si>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</si>
  <si>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</si>
  <si>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</si>
  <si>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</si>
  <si>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</si>
  <si>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</si>
  <si>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</si>
  <si>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</si>
  <si>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</si>
  <si>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</si>
  <si>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Vincular actividades deportivas en el municipio</t>
  </si>
  <si>
    <t>Eficiencia</t>
  </si>
  <si>
    <t>Estratégico</t>
  </si>
  <si>
    <t>Anual</t>
  </si>
  <si>
    <t>Porcentaje</t>
  </si>
  <si>
    <t>Ascendente</t>
  </si>
  <si>
    <t>Regular</t>
  </si>
  <si>
    <t>Gestión</t>
  </si>
  <si>
    <t>Semestral</t>
  </si>
  <si>
    <t>Acciones</t>
  </si>
  <si>
    <t>Torneos</t>
  </si>
  <si>
    <t>Programa</t>
  </si>
  <si>
    <t>Realizar  1 programa de rehabilitación y/o adecuación de espacios deportivos, con recursos extraordinarios, federales, estatales, municipales o de iniciativa privada</t>
  </si>
  <si>
    <t>Convenios</t>
  </si>
  <si>
    <t>Registros</t>
  </si>
  <si>
    <t>Apoyos</t>
  </si>
  <si>
    <t xml:space="preserve">Realizar 1 actividad con recursos estatales, federales o de la iniciativa privada </t>
  </si>
  <si>
    <t>Actividad</t>
  </si>
  <si>
    <t>Realizar 1 entrega de obsequios para graduados de las instituciones educativas</t>
  </si>
  <si>
    <t>Obsequios</t>
  </si>
  <si>
    <t>Computadoras y cañones</t>
  </si>
  <si>
    <t>Realizar 2 jornadas de salud bucal y visual</t>
  </si>
  <si>
    <t>Realizar 1 feria vocacional</t>
  </si>
  <si>
    <t>Realizar 1 actividad de difusión de convocatorias para becas</t>
  </si>
  <si>
    <t>Realizar 1 celebración para festejar el día del músico</t>
  </si>
  <si>
    <t>Hacer 2 presentaciones de la orquesta de guitarras</t>
  </si>
  <si>
    <t>Publicar 12 ediciones de la Gaceta Digital Cuautlancingo</t>
  </si>
  <si>
    <t>Adquirir 20 de instrumentos para la orquesta sinfónica</t>
  </si>
  <si>
    <t>Otorgar 52 becas para ingresar a los talleres artísticos</t>
  </si>
  <si>
    <t>Realizar 1 actividad con recursos estatales, federales o de la iniciativa privada</t>
  </si>
  <si>
    <t>Cambiar de lugar 1 biblioteca pública municipal "Octavio Paz" para brindar el servicio a las personas con capacidades diferentes</t>
  </si>
  <si>
    <t>C6</t>
  </si>
  <si>
    <t xml:space="preserve">COMPONENTE 6
RESUMEN NARRATIVO </t>
  </si>
  <si>
    <t>Actividdes</t>
  </si>
  <si>
    <t>Actividades deportivas 2020</t>
  </si>
  <si>
    <t>Actividades deportivas 2019</t>
  </si>
  <si>
    <t>Eficacia</t>
  </si>
  <si>
    <t>Variación Porcentual</t>
  </si>
  <si>
    <t>personas</t>
  </si>
  <si>
    <t>Alumnos beneficiados 2020</t>
  </si>
  <si>
    <t>((Presentación de eventos 2019/Presentación de eventos 2020)-1)*100</t>
  </si>
  <si>
    <t>Presentacion de eventos 2019</t>
  </si>
  <si>
    <t>Presentacion de eventos 2020</t>
  </si>
  <si>
    <t>eventos</t>
  </si>
  <si>
    <t>Beneficiados</t>
  </si>
  <si>
    <t>Educacion, Cultura y Deporte</t>
  </si>
  <si>
    <t>Dirección de Educación, Dirección de Deporte y Dirección del Centro Cultural</t>
  </si>
  <si>
    <t xml:space="preserve">Promover el deporte y la recreación para fomentar una cultura de salud
</t>
  </si>
  <si>
    <t>Contribuir a la oferta deportiva de las entidades promotoras de actividades físicas mediante el fomento de la salud física y mental de la población</t>
  </si>
  <si>
    <t>((Personas beneficiadas 2020/Personas beneficiadas 2019)-1)*100</t>
  </si>
  <si>
    <t>Personas beneficiadas 2020</t>
  </si>
  <si>
    <t>Personas beneficiadas 2019</t>
  </si>
  <si>
    <t>((Unidades deportivas operando en 2020/Unidades deportivas operando en 2019)*100</t>
  </si>
  <si>
    <t>Unidades deportivas operando en 2020</t>
  </si>
  <si>
    <t>Unidades deportivas operando en 2019</t>
  </si>
  <si>
    <t>Variación porcentual de unidades deportivas operando</t>
  </si>
  <si>
    <t>El municipio de Cuautlancingo cuenta con infraestructura deportiva de calidad para la promoción de la activación física, práctica del deporte y recreación</t>
  </si>
  <si>
    <t>Unidades deportivas</t>
  </si>
  <si>
    <t>Gestión para promover la práctica deportiva realizada</t>
  </si>
  <si>
    <t>Espacios deportivos intervenidios</t>
  </si>
  <si>
    <t>Variación porcentual de mantenimientos deportivos</t>
  </si>
  <si>
    <t>((Mantenimientos deportivos 2020/Mantenimientos deportivos 2019)-1)*100</t>
  </si>
  <si>
    <t>Mantenimientos deportivos 2020</t>
  </si>
  <si>
    <t>Mantenimientos deportivos 2019</t>
  </si>
  <si>
    <t>Mantenimientos deportivos</t>
  </si>
  <si>
    <t xml:space="preserve">Propuestas de unificación de criterios y metas entre los órdenes de gobierno realizadas                                                               </t>
  </si>
  <si>
    <t>Porcentaje de solicitudes administrativas realizadas</t>
  </si>
  <si>
    <t>Solicitudes administativas</t>
  </si>
  <si>
    <t>(Solicitudes administrativas realizadas/Solicitudes programadas)*100</t>
  </si>
  <si>
    <t xml:space="preserve">Variación porcentual de acciones deportivas </t>
  </si>
  <si>
    <t>((Actividades deportivas 2020/Actividades deportivas 2019)-1)*100</t>
  </si>
  <si>
    <t>Solicitudes administrativas realizadas</t>
  </si>
  <si>
    <t>Solicitudes programadas</t>
  </si>
  <si>
    <t>Jornadas</t>
  </si>
  <si>
    <t>Entrega</t>
  </si>
  <si>
    <t>Actividades</t>
  </si>
  <si>
    <t>Feria vocacional</t>
  </si>
  <si>
    <t>Conferencias</t>
  </si>
  <si>
    <t>Celebración</t>
  </si>
  <si>
    <t>Participar en 1 festejo de día de muertos</t>
  </si>
  <si>
    <t>Festejo</t>
  </si>
  <si>
    <t>Presentaciones</t>
  </si>
  <si>
    <t>Presentación</t>
  </si>
  <si>
    <t>Círculos de lectura</t>
  </si>
  <si>
    <t>Proyectos</t>
  </si>
  <si>
    <t>Publicaciones</t>
  </si>
  <si>
    <t>Cárteles</t>
  </si>
  <si>
    <t>Ediciones</t>
  </si>
  <si>
    <t>Instrumentos</t>
  </si>
  <si>
    <t>Becas</t>
  </si>
  <si>
    <t>Oferta trimestral</t>
  </si>
  <si>
    <t>Biblioteca</t>
  </si>
  <si>
    <t>Población estudiantil beneficiada</t>
  </si>
  <si>
    <t>Alumnos</t>
  </si>
  <si>
    <t>Presentaciones de eventos aumentadas</t>
  </si>
  <si>
    <t>Variación porcentual de presentación de eventos</t>
  </si>
  <si>
    <t>Variación porcentual de alumnos beneficiados</t>
  </si>
  <si>
    <t>((Alumnos beneficiados 2020/Alumnos beneficiados 2019)-1)*100</t>
  </si>
  <si>
    <t>Alumnos beneficiados 2019</t>
  </si>
  <si>
    <t>Entregar a 3 escuelas computadoras y cañones</t>
  </si>
  <si>
    <t>Impacto de las actividades del Centro Cultural logrado</t>
  </si>
  <si>
    <t xml:space="preserve">Variación porcentual de beneficiados del centro cultural </t>
  </si>
  <si>
    <t>((Beneficiados 2020/Beneficiados 2019)-1)*100</t>
  </si>
  <si>
    <t>Beneficiados 2020</t>
  </si>
  <si>
    <t>Beneficiados 2019</t>
  </si>
  <si>
    <t>Realizar 2 talleres de lectura lúdica</t>
  </si>
  <si>
    <t>Fuente de Financiamiento</t>
  </si>
  <si>
    <t>RECURSOS FISCALES</t>
  </si>
  <si>
    <t>PARTICIPACIONES</t>
  </si>
  <si>
    <t>Monto Específco</t>
  </si>
  <si>
    <t>Realizar 2 entregas de certificados por parte del IEEA</t>
  </si>
  <si>
    <t>Realizar 1 programa para la participación del Equipo de futbol Soccer de 4ta. División del Municipio de Cuautlancingo (Aguilas Reales de Cuautlancingo)</t>
  </si>
  <si>
    <t>Entregar 12 requisiciones de materiales de operación a las Unidades Administrativas del Programa Presupuestario (Bajo Demanda)</t>
  </si>
  <si>
    <t>Requisiciones</t>
  </si>
  <si>
    <t xml:space="preserve">COMPONENTE 7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</si>
  <si>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</si>
  <si>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</si>
  <si>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</si>
  <si>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</si>
  <si>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</si>
  <si>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Mantenimientos</t>
  </si>
  <si>
    <t>Rehabilitación</t>
  </si>
  <si>
    <t>Realizar 1 presentación de la orquesta sinfónica dentro del municipio</t>
  </si>
  <si>
    <t xml:space="preserve">Realizar 7 torneos con ligas deportivas de Cuautlancingo </t>
  </si>
  <si>
    <t>Realizar 7 acciones especiales e  interinstitucionales para la promoción de la actividad física en la población del municipio de Cuautlancingo</t>
  </si>
  <si>
    <t>Realizar 4 capacitaciones en materia deportiva para los promotores de activación física</t>
  </si>
  <si>
    <t>Realizar 40 mantenimientos correctivos a la infraestructura física de los espacios deportivos</t>
  </si>
  <si>
    <t>Realizar 3 Convenios de coordinación con las diferentes organizaciones e instituciones deportivas, para el desarrollo de contiendas deportivas</t>
  </si>
  <si>
    <t>Otorgar 9 apoyos para realizar mantenimientos de espacios educativos</t>
  </si>
  <si>
    <t>Realizar 8 activades sociales, culturales, deportivas, de ciencia y tecnologia o esparcimiento a favor de las escuelas y de la propia comunidad</t>
  </si>
  <si>
    <t>Realizar 6 conferencias para la prevención y atención de problemas psicológicos en escuelas</t>
  </si>
  <si>
    <t xml:space="preserve">Realizar 11 círculos de lectura </t>
  </si>
  <si>
    <t>Apoyar 1 proyecto artístico-cultural , juvenil de grupos independientes</t>
  </si>
  <si>
    <t>Realizar 18 publicaciones en redes sociales para difundir las actividades del Centro Cultural</t>
  </si>
  <si>
    <t xml:space="preserve">Mantener 1 oferta de talleres durante 3 trimestres </t>
  </si>
  <si>
    <t>Implementar 120 acciones deportivas en la población</t>
  </si>
  <si>
    <t>Capacitaciones</t>
  </si>
  <si>
    <t>Realizar 5 registros deportivos, por actividades deportivas</t>
  </si>
  <si>
    <t>Realizar 2 actividades de cultura en educacion ambiental a favor de las escuelas</t>
  </si>
  <si>
    <t>Realizar 1 presentación de los talleres dentro y fuera del municipio</t>
  </si>
  <si>
    <t>Talleres de lectura lúdica</t>
  </si>
  <si>
    <t>Difundir 50 cárteles vía redes sociales para promocionar los talleres artísticos</t>
  </si>
  <si>
    <t>C7</t>
  </si>
  <si>
    <t>Variación porcentual  de personas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</si>
</sst>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7" xfId="0" applyFont="1" applyBorder="1" applyAlignment="1" applyProtection="1">
      <alignment horizontal="center" vertical="center" wrapText="1"/>
      <protection locked="0" hidden="1"/>
    </xf>
    <xf numFmtId="0" fontId="24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76200</xdr:colOff>
      <xdr:row>297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797050" y="62833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A856D07-257A-42E9-90A8-EA3C837BBF9E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C081E3E6-92E0-4B43-B6AC-A51D7E606BCA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DD639DB4-5B0D-4225-9CA7-2DD3764187E5}"/>
            </a:ext>
          </a:extLst>
        </xdr:cNvPr>
        <xdr:cNvSpPr txBox="1">
          <a:spLocks noChangeArrowheads="1"/>
        </xdr:cNvSpPr>
      </xdr:nvSpPr>
      <xdr:spPr bwMode="auto">
        <a:xfrm>
          <a:off x="314325" y="312439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514C0CBC-AC96-45D7-845C-284A555AA8BE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BDE69E0F-2163-4ADF-B427-9F458B40F87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2D28D5AF-25FE-44D0-A09F-93A32428E1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19C8AC00-BCEE-438C-94F8-4F007D4AB4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1B12CAF2-FAF1-45C7-B445-6FA6E6CC73D9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185E546D-F912-4706-BB04-8BB99D0D0D1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28A2482E-80AF-4A9A-B69E-03090CC4460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8D13AB7-5355-42D8-AE40-42F1C38284EA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53B3BC4F-3220-4DC0-B964-26408E2563B3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78C13E3-6A8F-492E-92F4-D0D0D989487A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C8C4CAFD-B3EC-4EC6-AF57-1E201C0FF2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5E0EDBB7-CD56-47C0-BC67-ADD353042DB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64B05530-11AC-424D-9D4C-2040EF6107D9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A68497C7-66E4-42C1-B378-64F877965FA4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1570EBD4-8958-4041-A22D-8E944DCB440D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4B86F084-4F9E-4DEF-8D21-82410312F5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D32BE602-0942-4939-AF41-6E5DB38AFF86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AB80C3B8-24FA-4E5E-AF91-7F01A5BC81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678CA3E2-1282-4349-A0A7-6BD77375DDE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E79731FF-7CA7-4C7E-B51B-A9DD2CF44E2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12ED87B7-C928-4C04-995A-7365C1931F5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D1B6805B-D09D-449F-A6A6-B353CFD58B5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72BFA422-7F32-4F10-8051-B343B1F29808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54E96C9A-0FC7-4861-9E5C-D197B8DA7B11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5557D3B-78DC-4D6C-9F03-C09041ED62A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4315BCE2-24D9-4F7E-BC6E-C704FF119D1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D2816AA-6537-4236-BF0B-EF8108CB53CF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583F83C4-EDCD-475B-855B-156FC2171870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2F6EC8F9-D4D0-4E3B-98CC-8D40F58B64B0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A8D68728-540A-4CC2-A4D1-1724B7D20941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B7CDAC47-0790-4586-BFF5-FF7D4C0D5B86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50698E08-55A0-403C-BF4A-075C2CFAFDE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E1E5AEAA-0EBC-464D-8E15-93085E140B1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216EE12-9917-492E-8781-FE70E30CAC3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03ABE989-99FF-4D2E-AC36-1C17F7F9F52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93B74D08-9B26-4B95-87E3-E1C93D9E353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6FAFC08D-435A-4CEF-AC3C-42DF6B3E8F6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0D88184-5BCF-47E7-AF0F-3BF7C610D61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18382F20-616C-4140-A871-B71733EB2A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EBE584D5-A617-46AF-9BD9-4C277DA6B0E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B48BC434-8C71-47B9-A87B-B45A2275B6A9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8E454D5E-08B2-40B9-BCAE-E4309AB3EFF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6BA915AB-8D2D-4D98-8BEC-80033092E5BD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85A8005A-BDF9-4662-8798-CB5E679D05B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2DE0857A-9B4E-4FE8-A55E-B2315773DCA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131D389D-2AC2-44CD-AA98-23ED1090D83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ABD3E6BA-8EE4-4410-BEA2-0D25C782A2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A5CEC011-53C4-4A9B-BB65-F4F5316A16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FCC46273-F353-487F-918A-0B01AE13DB4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90CF99CA-319B-483E-B0C0-AE6222A1D34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FE7DD9-EDA0-4D3F-A52B-B0B1BE0FBC7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BF44B0A2-6AC8-45E1-8E3E-B900D3C366C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E97EFC8C-FD05-4A76-8DCF-646188631ED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6E358778-7EA1-4AC7-88AE-99EA14ADCAF6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CE620FAE-3ED7-4C8F-A317-9D1FE9DDAB70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0BE4A99-5E86-48A3-9BFF-BC19FC96304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8AEE7086-BA93-46FE-B347-7D1AF41CC35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6540405B-6169-460B-B4ED-5F2C1DFB376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9AF989C8-0523-4077-84B2-D496C4C19AA6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9533BE17-14B9-4864-B89D-9039F8A77B17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5A1F2705-4A25-4A71-9741-007CD30D3E6A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70C7E48C-4BB8-46A5-A8BA-C78F5D8E159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90C5E24A-64F2-4BE4-8BF0-2AFE783B8F6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F58121A6-C333-42D5-807E-964149289025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29ECA534-5FA1-42AF-B899-91E4E2444E3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8980EFAB-0EC2-4D72-A40F-B7FBF2477FE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2EB7EB4-81D8-4071-9E5E-F955D3C09E4C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29003265-FE3B-4A32-81A6-E03AB15E859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6B4D2734-96FF-4210-9297-605E08E900D2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2EAB60D3-C193-4D15-9382-32EA1F460266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CC9392A9-6EF5-4161-A457-BB878AC97261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04E6FAF-ED78-4D10-B31C-0A14A500A868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FC156C6D-E9DA-4162-B720-6E83682580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802C10A1-62B4-4556-BCD0-5CEB3DE83131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95C06261-AB5F-4072-A631-06075D335628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182B8E42-079B-4572-9A26-D2CB68BCA1F4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3D4169DE-27BC-4875-A17B-BE9E3B5993A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48AE4FBC-F75D-4406-8DA6-4F5E9560C2B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A0939D32-53D2-4384-861B-4684E5960074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27D974F-D86D-4527-93AF-C2ECECDA715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5F9C68AD-8785-41DE-9A19-979765E9547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F460F7FB-0453-42B9-A16D-680013BE3EB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2373CFA4-7176-495C-A93D-060F94770AE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9F570098-DABC-4CED-B836-46B9B16A863E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C288AED-6036-40EF-9BA2-E1D814E746B0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AFD8C8B-3BFB-480C-876F-58868809A710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F2326F3-312F-444D-9F68-84AD6BC9EEC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1DD7F2AA-6EDA-484D-94C7-5E559A633DD7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8DDC7079-BBE5-4560-A1D4-1B6E06A472E1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C5510BA4-1153-4D5A-A368-44A112771827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B5AAA42-5082-475F-999A-223F99521758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C2E3F181-84F4-4118-8E6A-8A767A31EC0B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94F5E5F5-EBA5-4D16-8C8A-C19D4343E38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82141EA8-667A-46BA-AB4B-758530A10A6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F3B1A0E-A008-4F2F-9E5D-4A2C7CC4B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85C8EB76-3D64-4AA4-8260-1AD2C9C2B49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43F0AC5-247B-4562-BB71-2B93D25E6CB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0DDBBCE-3608-44C6-8F1C-F39C158F934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B2AB4E77-905C-4302-96B3-9B16955835B1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C24DDA6B-EC96-4B3F-8BDE-F073C370E10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81A1FE6C-99C5-450F-BF80-CE5D08517E1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DA107226-785B-4A97-B442-76DA36432A25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535B9A15-E11B-4A4F-97EB-DC555338D0E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3CB79959-D918-474B-98EE-7AAEB88539E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7EC97B08-2316-40B9-A63A-C472B9854729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43D0ED98-C5E5-48B2-B6D2-420A6E8B3774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5E2EB8B6-009A-4A1C-8D92-4A43ECD84DF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9BF7F482-5C64-4A9C-819A-F96FA34266B1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2D4A01E1-B133-4C6B-936F-5487745C4C0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EF29567-5F35-479B-99F4-FB85BCB6668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CE03A14E-4ACF-4144-9D0D-1F220D0419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42800CCB-B3D9-4A66-8A90-C5B124BFA9D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D64DBAD2-18CE-4266-83B7-80A2A98DD6C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9DBAC0-04A8-4A4B-86A7-B8AE28B43D3C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11DC5ACD-6A82-449C-AAE3-394C00324315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6D86C310-A058-4AF5-B350-AEDA5A3F404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938341A-16E3-46A3-8341-7A6D448627F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416C460-FD0C-40F1-9DE5-F7B3B150E11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1C64EC5-B709-42A7-8672-4AFC1300222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81B0FC7-BDB5-481F-9D5C-46F1265852ED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11534859-1CEF-455F-B2A7-0EC0ADAD4B82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24A516A-DD26-440C-9556-BA4B583287FE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203AF906-EB5F-4CF2-9722-741DE83258DF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A4BAD79D-90D0-417D-A2E4-CA0DC9A4690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686C2A7A-38B0-4166-9262-9E1E588ADCD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1082357B-6764-4D7F-A6AE-CD74883D6B49}"/>
            </a:ext>
          </a:extLst>
        </xdr:cNvPr>
        <xdr:cNvSpPr txBox="1">
          <a:spLocks noChangeArrowheads="1"/>
        </xdr:cNvSpPr>
      </xdr:nvSpPr>
      <xdr:spPr bwMode="auto">
        <a:xfrm>
          <a:off x="1832610" y="339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38BF0FBB-1592-4968-AC28-2F88470FD5F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5B5CE553-9FB5-4210-B54A-8686DF445E1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52A92A04-9BF8-46E7-8D4F-AE1DC3551AC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66D76265-E6C1-40AC-BC14-0A113DB0668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4098F4C5-E986-406A-A9FA-DEB88A69400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D61BA48-B8C8-4E54-A18E-9ED8AF5397D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B19A6D4F-408C-4028-8492-A419FD824C93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86EE9DA-6667-4186-B8DD-B25BB6FC2651}"/>
            </a:ext>
          </a:extLst>
        </xdr:cNvPr>
        <xdr:cNvSpPr txBox="1">
          <a:spLocks noChangeArrowheads="1"/>
        </xdr:cNvSpPr>
      </xdr:nvSpPr>
      <xdr:spPr bwMode="auto">
        <a:xfrm>
          <a:off x="2684145" y="3419284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BB3E8AD8-42C3-420A-8045-32BC1218FAB5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1FB6AEFA-EC31-44F2-A382-D4EB4DB0AD5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A28F6A72-4DCB-40E5-85D2-CC43E9B329E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885473B6-4526-4BF1-959B-AB81508550AD}"/>
            </a:ext>
          </a:extLst>
        </xdr:cNvPr>
        <xdr:cNvSpPr txBox="1">
          <a:spLocks noChangeArrowheads="1"/>
        </xdr:cNvSpPr>
      </xdr:nvSpPr>
      <xdr:spPr bwMode="auto">
        <a:xfrm>
          <a:off x="1832610" y="3535108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EAC5131F-E0C5-4F79-AB00-DFA5CC19E45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378982CA-9EB7-4032-A341-A740BF8175B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90A874CF-B772-4298-9BD8-BA26EC10B6FE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CCE04DBE-8D06-449D-9C87-874EDC3B5E1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16DE39FC-4908-4980-A62C-F10F436C4BE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636163C1-F51C-4C9C-9F27-13C7291E1F6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A48B0EF0-DA19-4E05-A848-BC0AA8771D4E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C236A74-4820-46A1-9A7D-0C82B5E3E8AD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4FA8753E-2EDF-475B-908C-76407B598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10516C0-431F-49AB-8092-39597B28DEEE}"/>
            </a:ext>
          </a:extLst>
        </xdr:cNvPr>
        <xdr:cNvSpPr txBox="1">
          <a:spLocks noChangeArrowheads="1"/>
        </xdr:cNvSpPr>
      </xdr:nvSpPr>
      <xdr:spPr bwMode="auto">
        <a:xfrm>
          <a:off x="2175510" y="354844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8B50FBE4-FD7E-4162-8C02-798C53C406F4}"/>
            </a:ext>
          </a:extLst>
        </xdr:cNvPr>
        <xdr:cNvSpPr txBox="1">
          <a:spLocks noChangeArrowheads="1"/>
        </xdr:cNvSpPr>
      </xdr:nvSpPr>
      <xdr:spPr bwMode="auto">
        <a:xfrm>
          <a:off x="2223135" y="3558730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0A48F787-A707-4B0E-AD14-221CE8C683E2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72AF8D68-8D8F-486A-B5EB-CD37A9AC8675}"/>
            </a:ext>
          </a:extLst>
        </xdr:cNvPr>
        <xdr:cNvSpPr txBox="1">
          <a:spLocks noChangeArrowheads="1"/>
        </xdr:cNvSpPr>
      </xdr:nvSpPr>
      <xdr:spPr bwMode="auto">
        <a:xfrm>
          <a:off x="2605088" y="293989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F1FBFF59-334F-45BB-A929-A8BB2E16EC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DD7BB10F-E68A-4D3F-B612-A502411249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6485D5FC-0D3D-43F9-91EE-639B50FF8A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B70C1F89-149E-4116-A662-FF41FC96DC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FE43F090-E2C2-434A-8844-0F9FEE2F51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ACEECB7F-8F3D-4A36-BC17-7143088043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57573271-9633-45D4-A2CC-D236EADEBB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2D694FB-E287-4F6B-B859-9B4B31112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B12AFA76-6842-4A08-9BCC-587F9AC0BD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0A3663E2-0B25-4EDD-9C9A-E8B2CB3EB6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305C076C-4F85-4259-9F6F-B990334E96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9FD74EF0-7089-4D15-A0EB-F6CC0F66BB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CCFBF803-EB12-4CBE-9394-0DC6DF57654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65BDCF54-4978-4D85-87E4-97D7DE715B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AEAF5503-000B-41C1-A967-26E30CDB31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4442B79-2C09-405C-98E5-E6B770FC6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CBF35F46-A206-4BB0-89BA-F8972AD4B7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CA16ED36-6A3E-409B-B766-F04EDAB4AF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38D4E3DF-118E-4ECC-B004-9B73340085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1101DCC-255E-4056-96D9-C328F2225C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9F5425D3-5D95-4B50-AF39-24C8C440D8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FF64138-9E27-40A0-9529-66F82F412C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1EB7B9-0B26-482B-9574-48297ACD0D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32F15252-C9B6-42C8-8854-9695BF237FB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076C7706-B3E1-4BAA-A59D-BAD0AFB7C9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3E4C44CF-D7CD-48FB-906B-7434602DC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83A64AE9-C7EF-4F72-A433-48E20C926E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A16F6D2-5662-4109-ABD4-8923776EF7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44944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60E1BB30-56DA-4053-931D-3ED03A37E47F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D466443A-50A0-4A7D-A984-0EED2D5635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09F95723-233E-4564-B053-1EE027D0F4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F4887D81-443F-4539-93CA-83B561607D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18C52C63-0323-4086-BD6C-556C2CAF1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D065DDF-C98A-4E30-AEF8-6903BB6DCD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6050F6B7-0F33-4523-892D-0CC229EC28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74650D38-FB03-4AE8-8749-D679B06A9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7F70BDD-E82F-4A7E-B692-F0E32AE20A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0E503810-C6ED-4E8E-B1A9-38805C2D3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126CE3A-41C4-44B3-B216-F041EC0A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8703C550-4E17-416F-88F7-53B4D4ADC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513E93C3-0921-4528-9661-FF1893C132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3B0C7830-68EC-4C09-8ED7-8DBA6520AA8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F234FAFA-7D75-467D-A145-36E65BA9C6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069C6C11-2EC7-4C21-9FD6-497221099A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EDF5F3AA-60BD-4D2C-B1F8-9B67C3AC2D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570459AF-2919-49C2-B833-69A531225C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5A2E82B6-64C6-4938-BA72-FD74D589A5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6199B25A-6213-4586-9C9C-0E843E17C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2C0D79FE-96DE-4905-BBAB-52D4F36DDF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2565F0A-01ED-4F33-A49B-81F0FBF495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6F68C313-1F6D-495F-950E-4845D8BA6B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304DFE43-B6C2-4092-8F33-EE320A6E4E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539C1969-7399-4022-9069-4EF2B4B86B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13ADCCE0-1354-428C-8794-94358F7124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97FDA6F1-6DDC-4D4C-9B4C-3CF4FA97D0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B55C2404-532C-4AF0-9E76-CEF5C1E3F6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B3B9A0A0-176C-4D2D-A5E5-290DAA14D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C82D1A2-CBC2-4F94-840F-F024F87326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EBFC5E47-C5CD-4A66-A0B4-1B4254FD0D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2205D01D-08CF-45BE-BDB4-8D00E14DEC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48D8287-4074-48C2-8D32-206EBDE9BB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24572AEF-2909-4920-9821-EB7067E7C3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7AD4E56-AE87-4691-B149-2DC10D3C38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E3C0FDD-C9DE-4EBE-99C1-26B86918E2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6EF7A4BE-3FD1-4C38-8F98-0C5BDFBF23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EFB08467-AF55-4E83-A17E-B6F6D11DA41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4F645D41-47A7-416D-8861-6454949206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175952D3-76BD-4400-A48E-09D832B98B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F93874F4-C02D-4FCF-A1A7-346ECE8A8D3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BD4C6D88-82B9-4526-9F88-7C647A738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BB70D0BF-3259-47C1-A1C8-7CF1FA4F4D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99C23D2-C927-46EF-92E2-F0AB5F9727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6FE6A35F-3435-4E13-9CF5-7CBFEAD7A8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0728E12C-923F-428E-BB9D-4081CDC00E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02D95399-464C-471D-BF65-EB8CAAB91F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F42F8211-CEFB-4D6F-B551-228568C22E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E0FCCE1-FE67-4634-AC54-0D61F66F63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35DB0129-D350-4B61-8A0B-1EB93E9DF7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6BFF3F7D-F1C3-42FE-B514-3D589559E79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504E76DB-B526-4FDC-AFBB-938B8DF3D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F6D8429C-E75F-404F-B3BD-AE71A902A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4E484C66-3CA1-489B-9B59-D41F8E5E46C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09EC9D5D-9BDA-4CEC-B79F-240FDC6BEC8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95A3428-2944-43B0-A00A-C63303D926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2837F05B-395C-4D9F-9E05-E18CF171D0A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24CF15CE-2822-40FC-9B41-B0F80F4B892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FBEF4D53-B84C-4AF5-9B50-13464DFEF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ABF1DCB-ED00-4984-B5EF-98C5237FE7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7CDBE35B-CC58-4176-85DD-6A5E0ACB71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9E63B327-C73C-43C6-B2A5-1205B4F22D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4DB9B3CA-92E5-418D-BB13-65DC2F224F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3211E1A-157C-461D-B769-AD32D06E3E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FD98EB35-A91A-4219-9949-CBC73B8C3D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6D61963-7984-4A15-83FB-A551ED5B0E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2674CD6-B10A-4B30-B10C-CB9309697C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C02A47E0-BD45-4209-92DA-56FB9F4A10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9A507683-A262-4DC7-B01F-7A68772FB8E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60C80632-555E-4CB7-B29A-C5886C6DD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6F32609C-EA4A-477F-879F-65D7C9144A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AD022DA2-2270-48F7-9E25-A9E2D9BA1FF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9D3CBD3B-E64E-4A46-B26D-1CEEA37AE3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FCBB42B-8F9B-49D6-B5A2-C3E1AAA77E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8F8238A4-FF80-4112-B8E2-D2AA2C2D81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1359B6D4-5E02-4718-A823-E48648D752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3C594CE-2AF2-4052-BBEA-76CE6C821DC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C75F355-DFD9-4733-B72B-063FDD7CED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5ECED1CF-17BE-4BBC-A427-99785C1942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5085B58-ACC0-4D92-83DB-65BB40F27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88CDCBBB-A63A-4267-A013-EA9D830F16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0C2ECF0F-7199-40C2-B97A-752D936213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CD3810B3-9D77-464D-86BE-4A5E3327F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310AAEBA-35B9-4CAD-83A9-0069EB974F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0ED5DA53-6D57-42B9-81FE-994A8F78DC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18E7EDD8-47F7-4358-87F1-F1656E52F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38B71EBD-94F7-41CF-8EE2-55CF858A892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E79F5951-14F5-4A72-AD72-B60D78CA27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ED2066E-4B51-4BFC-9CCE-73473BE486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0AA91D90-19DB-4772-A333-ED2AE764EB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506D3C0-10C0-4B91-9567-DF699CC15B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3BB9052-E1F7-43F3-88C5-56DB30CBB9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FFA1481-EA93-485E-BD22-FD4929C9E6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18EBA7DB-7583-42A8-B62A-EAB297C99B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0CCF1593-C7B9-4541-B061-1D5DA71A3A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6E2517E6-F08A-4FC8-B8EC-227BCB46D9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4E19F69F-661E-4F1B-BB2F-DACF064A76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4C61D0A1-FBF6-4B5F-A52E-CE29E5DEEE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EB7F1F33-4254-4E09-8AEB-A3BF80880F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6CE137A1-186F-4405-A2DD-844239FD25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751C0FEC-C073-4726-9B62-9FD0FAD6DF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E0C35CB3-6785-485E-87D6-5254746531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77F76104-CE11-47CF-90D6-23A77E1CC79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0144B78E-8731-464E-91D0-0DB025E6F3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6AFF65DF-1DC0-4186-81F9-67E6C24BDA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2AE6C536-A501-441F-8EC8-A40DCC6C15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ED8BB3D8-E360-4E5B-8564-12AE464254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2135F25C-CE4C-4E59-9CCD-816C46549B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0572393C-3EFF-47AF-9D99-9EFAF54D4F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A0EC9784-E33C-4831-BF54-D9A679ACBD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941FD58E-D107-4A1F-BBA5-8EBDB98196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D90E57AA-E286-410E-B4F9-7BF836E2C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AE2523F-0D69-4338-BBB8-30E98919F72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9C28D257-39D2-46C5-8FDA-E95C21BD23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D767777-0B7B-4A52-9A44-5D871CAFDC6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FFC2B722-1ACC-4491-916A-A603B8B11A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48F5E658-1732-40FB-AE5F-A1CC0472CF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E3C14CB3-38BA-4423-BE98-6094B722B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508D37BB-6E1D-4DF0-8363-2DF9D90A27B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844025D8-A36E-42FB-9441-97498E04F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13AAB750-E9AA-42FF-9DA2-72CAE7718FE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586DA115-CBB8-4BA2-B654-0804E9AD13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CE5B1CC2-5358-4A71-94F1-73E8D321F7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AEEEA327-9D15-40D2-9526-66F19B4276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32542468-B97A-4C22-BB90-47A5A584F9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E13931B9-6753-4842-88F3-D00EC3722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F7A40FBA-D3D7-47C4-A012-48DD526216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30EEAF76-E6E8-451F-B28C-A52F5876ED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89CC1273-EC67-4D3C-ACB7-85531FEF93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0C1603EE-29BA-4B6F-872B-E63E7630E0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D5FD2E16-A6E7-4A1F-B96B-9099E7EBD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DCCF5ADB-A209-4CCE-AE4C-55F7A1490D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31D501F-57EE-487F-B263-36C533F875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06081F5-1F6F-4319-A044-4A5AF82B45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4A54CDE-7702-42BA-8C3B-68B28C0851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AC7D9B9-FF54-46CF-82CF-2E6283955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CE848AC6-5CE6-4E81-9158-3D78378965A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D56FE244-A9AF-4ECF-AE8E-06CD6AB00F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F2BF9B48-F231-4E4B-8354-9BBB6088D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92667185-31FE-479F-A938-62B04CE027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12547310-37FB-47D4-ABDB-018E913EC0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1FAF85A7-CBD6-4E5C-860E-7F99743F93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C4B2ACA9-40A2-4CE0-8B6A-581C93261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D5651E6B-55C0-4C20-B0C4-AEB1621DA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BF3ECB0-4C3F-45B5-A924-A0556568E5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50F90034-D914-459F-BDC3-DCA942E10D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7E2FDB6D-A10D-408E-9CA5-1F099FA168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1B3C9345-2AEB-4CF7-8148-554F751BE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A55A0FB9-B5C3-44CB-A2CA-70AD8D09F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B2575C06-5845-47BE-A754-3D2FDE9700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8817C86D-B225-4A32-990D-18A1785D5F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1ABAA417-4255-4DEE-8155-B44EE3735F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6E907825-FDC8-4969-84E1-DFAB3B1AF3D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05B097A7-586A-45F6-A9F2-BEED13C6DA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79678DA6-A7BD-450A-8E84-97F53B4D5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FFA6FC48-09F9-41CB-8ADC-B7DDD4A172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4C23F04D-E32F-425C-A00F-65A090685B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163081A4-9586-4169-958E-A98E4608AC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2C6C0A-A179-4F57-8892-F01AE1C0A5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DFA0F0AC-E8DE-456B-9476-993A883198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FC2AC999-714D-4E66-A08C-A72E54439D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04B690AC-8369-4015-B64B-EA25FABAEF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2A9CB39B-22D0-436C-A5BC-D3333161BF8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7E2E67F5-29C3-4C09-A507-CF36764404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91155A9D-6E9F-4324-8156-46E153D8A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82A2F46E-2AEC-4312-92B0-89B8B997A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6230E87D-821A-4AC0-9F8B-F40695B0E2D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8CF6B4E3-0305-44E8-AC93-16F51424BB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84DFBE18-FFCA-495D-933B-8D8A33E28A65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7B48114E-DA9F-4855-9E33-AFF958C9F3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EC62EE09-D16D-4051-993F-BBFFB03A44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CE00D2E6-85D7-4289-97F6-D512B1DC6F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323081BA-34FB-4652-8F6B-B7B25930F9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78B14BAE-D4E9-47C7-8DF7-144F02F23B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03748B4C-1EB9-49E9-B020-B0059647C5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6BF67A32-B543-4ECC-8CFD-FC44E4EAA7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7EC7464C-AF5D-4D4D-AEFC-90A78471C5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96440033-91BC-4E3A-B9CD-AF71DC7001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DE601203-A57B-4111-B239-A7880D56D6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DB195C29-56ED-4B54-A2B0-C4D69DE09E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450B839C-77AB-47AE-A299-C2BE829857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7A600D23-EADA-4A18-8161-7733B629EA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8289375C-FC82-4E23-BFC5-B91C3E25EFF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3F70678F-24FF-4E24-9AA9-CA071B60ED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98D28587-8BF4-4E03-9305-D2BBC24CC6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CED827B2-E672-45B2-AF29-2BB240A9A35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81EADB86-1612-4107-9F4D-41CFD875D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D8EEE205-7465-446F-B848-E7896B7E419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01624AC5-2DAF-4404-B11D-DD35CCC774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E29EF6C7-1E07-4EC6-87AE-F1B158C38B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84025720-40AA-4AE3-8522-5720AB40DB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CAE6571-DB7A-45F7-BAD4-FDC1959D63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D0891E5A-285E-4770-B2E8-AF8A0F63A0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3821F528-24CA-429D-9A34-513246EAE2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9ECEC398-30DC-4F51-8469-1581B050D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BB67E911-FFB9-431F-A81B-8C7D7913D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3DF49946-8BB2-4878-A181-2FEE530430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7ED479D-347B-420E-890A-162773DE9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E0030F36-F12A-4934-8AC0-0D8769715B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09AA9010-2299-439D-8350-4D89DEE746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FAFA66F0-E4D3-4CE4-A032-91906AB522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4486DFE6-A498-4B82-9F0F-9CE595D3341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A2D9ABAA-B549-4425-A9FD-38899F8BE0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4D6850C6-7EDC-4908-982A-B93D594B0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FDACD2F1-693A-4DC4-817F-758C8AA992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955595ED-51DB-4FFF-87F8-80449E7247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D591819B-3108-42A0-A4DD-C5FE8E60292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525AC20F-3E94-44E5-AFC9-EDB21E33D5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ABEC0ED5-8A07-474B-827C-3378F81DEC2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1691D52C-11BE-48C9-B5C3-D6090E890B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7A0C3B58-259A-463B-8C78-61F66DE081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673F8997-2962-4FD9-9673-FEA3B460FD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6A22520-B21B-417D-A4F9-113AC62DD2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9EACB4AA-480D-43DA-BC8C-B58789DA1F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50DBC3ED-EA14-4E58-91CF-CF29A16C1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0E9D9B6-A188-41EE-A8D1-494B7CCAE8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07E19B58-2A59-48FA-A725-4713282A89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E2DDC10D-5DCA-4068-8637-6BE34A19FD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46A28D6D-1FF1-4B1D-BE93-6CAA77963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A8CAE2AF-DE74-400D-A78A-8ED05644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15577725-7CC8-4685-A018-28C55ACECE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A2AAAD7C-C7E1-4FC8-8B18-3A06FF8007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0630207-9E41-4F8A-B62A-F321E6C2EB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3A413AC1-0333-46F0-A2B3-9FB0F81BFC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BCE3F3-174D-4BDD-88AE-8EAFC44075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6671DA6B-D2A7-43F7-AF6D-992DFC4AE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2166C60A-6793-4A8A-8AB3-59E97D09C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E16A6862-CC56-4035-A1DD-9644440013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1583785-5884-45C8-A1FF-BDBC2EDCF7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DD2FB81-B028-41B1-800D-12E93048813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27D05CB-2FDD-4E5F-B71C-998353D6C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296021F5-4D49-4F23-B341-5B9D8AAD68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20A9D45-975B-4848-8B62-27A5CB4FCE2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A01B5FF1-6CD9-4A4A-ABD2-1FC28A6B00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1C8509E3-068A-41CA-AB08-C2F41F919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CF4804F7-9D1C-42AA-8C1B-FB1591FCFB1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6AFE5939-749C-4720-9FD4-3FCEA9E28F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84063B8C-2F05-4617-8F9F-71681CD3F9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02CDA13-8119-4AA7-9860-8C1262B0A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29EB0D82-EAD6-48E6-A34F-2B5D6AEB1C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B691D0F-3AAC-4E74-BBC9-0B1857A45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A4E54F4E-E854-4869-A20B-468AE73D02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5683E998-415F-4DCA-A443-8B55F567A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957801EA-4987-4991-A7C7-17D184A54D8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F0AC6B7F-C9F0-455D-A09A-843B702BBF5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BBE4EA92-AFA4-4AFF-9968-94ACE63805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8183F8B-537E-4F39-A7BC-7CB1B91224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178C7FC6-39C1-4A4B-B41A-214515BD572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E0E1490B-F6E7-401E-BB04-EE10897EF00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F08B010E-7478-409A-A1B1-804B76B5E84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2D8CAED-C3CB-40DC-AFDC-EAF5DB028D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D48C173D-BEAE-4A72-98B3-960B3BBB47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B3A7C3D8-643F-4A89-85F3-52E07E5E6EA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D33020A6-9B2E-4B60-82F1-D847F79C319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1F3E924C-ACC5-4570-855A-A948088A16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1ABE34B4-2F74-4355-8051-D274B0ADCE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1A1D0034-C00F-4F61-8462-775D3F4F75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C49E1A07-3FFE-49DF-9E26-A131553CF4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A2AD2DE-1159-42A8-B2DD-205849F19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54118759-33C9-4EFC-8F7C-2A0F709EF1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4E96782B-8FF1-4A8A-A150-8BA1DC395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A2D7A775-4FE6-4E17-BC45-81A2FFBAD0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83319916-0E6A-4FF1-BF06-9D748B1DA7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906935A6-DE60-48F9-AA45-B8F2767BCC5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D9B7EDEF-5C44-47E8-9CA0-038D044B81E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5D1B5634-A5F9-49AF-8F73-A974B2F264B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5CDE2BEA-4A32-4259-8F4F-90753434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5C14EBD0-3A50-492E-9AC1-C300313A78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24978AB0-B0BA-4C04-99BA-CC68B15F35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CD1883AB-426C-4F33-A299-935854DC372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CEFB5B94-121D-46C3-9A3B-E95580D734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DBC04950-60F7-48F9-B72F-1E8D89B10D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39CAD82E-DF5D-4E40-B6DB-49824792D4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157813C6-A061-44B7-A865-1B00D2C194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8854078F-F28D-4456-A9D8-A300DC090A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80A49CF5-7FFE-49FA-8892-BA52E059D7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B491FDEB-A304-4539-AD47-E52547EDB2E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BF050218-D669-44CB-A2A7-C0E8489893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6C30C85C-B771-44E6-9650-91C9A8453CA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4B251D95-47A7-4AEB-B4B8-4942BE18877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F1E0E88D-6B45-4B09-90C6-52A479CED5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F58947F-277C-4AD3-9584-D364C8F84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8170C2F3-2883-40FA-9CCA-E709BCC453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869AC929-FCDA-46FA-9917-18CAC258EC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37A85182-8E68-4F99-B13C-505560311C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F0A629AA-1971-4D1E-A354-B908DDD20D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6EE7F11F-478C-4E34-9F29-6111C2CFFA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1A40B9A-B850-402E-9E3E-ACD1905E5C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A7F3B61F-2230-4C88-B6EC-D47CBBD3FF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F361555D-D721-46FC-99E0-1D583C0D5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6347631F-0FDB-4BB1-8515-872DCFC0C34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DC7DCEE4-37A4-45E2-A9F5-29A9059C15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DB3B2292-EE7F-4686-95A5-40A7446098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F32CCBF8-EF00-4579-BD17-43F680167C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F47B1030-8469-4F9C-8DF3-61B96381FF1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D58CFA8E-C1DC-4B96-AFDA-3E8D777EE1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40D2862-6A2A-4907-85C2-3F54AD54C60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B8FDBD17-DFF1-46AA-A1ED-6BFF1F65D3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AC346D44-927D-4DCA-825E-3F59B34E14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66C148E6-B859-4F65-B117-50335880714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8BCDC57F-35D8-4E4A-9573-4939BC0695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7933F33-4D04-4A95-A6FD-70945D2C80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0B1DA4C-ABC4-4E36-8A22-04EE4C9426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9989A5E1-A21B-4FE7-9A88-07B9A1DB3A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BA037EF2-B5B5-4BE4-AD10-EBECD71E74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E2F4081-FD2F-4A48-9EBE-3F2DD6616F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729DE4-CBA9-4090-AF60-5442197BA1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13B4B8-B03A-4BFB-AEF5-E47B5C0307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28F381E8-8807-4C3C-B9AB-816EAA29297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D58F61A3-139D-4A9A-BC81-C2A87C61AD6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A8CFB6BF-C65A-4448-928F-E6537964D8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ED04962-40F6-4BEE-AFB0-E223AA24C3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C22AD83-0F8F-483E-9CC5-FA83B17BD2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D187A276-EEFD-4BE6-8725-A50F18EC2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24CA3D45-CE48-41A5-A15C-92FCC4554B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E85460D0-B3E9-4EBD-9468-F8EB0FA723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A9369A28-0BC0-4B07-99B8-D22D00E1E0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15AB68F2-7269-4470-8644-E8DCF0EE6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20195D1-F6B9-45A7-AA99-876BA363EF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ABD28D98-0F7B-4657-BDD9-A5D608A2BB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73343ABF-0259-4AF1-9455-906532FBF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F0027688-17C3-4232-BDE9-3D26A5966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C21D618-9B07-4550-BDED-DF262BD5E6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392316B1-2891-4501-962C-CE462F358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8918FDD8-14B3-4086-9E30-DD9299075D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7F5F9FD0-AE50-4021-80AF-194A974F0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22FFB5A-04C4-4583-8B75-AF4B4F2179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A0FBBEC9-9165-4AFC-A86E-28B3795FAA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3CA8EFE4-C7E5-49B1-8F96-596F9F2086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7F0EE3C2-B79F-44D0-A61C-E9EF65E712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D452C8AC-190F-4071-B039-AF7E2313DA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19734C1-32C8-42DE-8978-1972F7422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261AD47A-43B1-4153-918A-EED003447B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7E6FF59-B491-4B47-9A60-A90683DB1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2768FCCC-9153-487A-9739-0F7D75BCBF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C67E6EE2-D7ED-46B7-B010-5F922E2939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B6953FEB-17E9-4A6C-A5A9-B5AC961153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B70C061A-DC1A-4F08-8F62-4783616A1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E65BC0C4-1497-4BA7-81E2-E7302AB1DA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78751810-2212-41B5-821A-79EE73B917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27F63D24-8968-48A2-BEE0-F7827939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4291F663-2A39-43F1-92BD-EC6A774174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3378E16A-9927-4015-A738-EECEDCABF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E35F10D4-A995-414C-B2C9-DF473CF73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85A1BE-9064-44A3-B5C0-5C15F68D91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BAB37836-F845-4652-98B2-EC744C1CBE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E6DF264-D06B-4903-AA6D-8B6918C489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1AE70AC-7A64-401B-A133-84687CAA0D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45A06396-E422-4992-8D45-4F8B78137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E78E8E1F-FB6E-4B22-B281-DA4E5C870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BCE6EA64-CED0-430F-9D66-C73F4EF3E0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4A6A1210-5EBF-4776-B0B1-CF4EBD7630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510CB9E0-6CB2-415C-8621-DACD0BE84F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0881525C-1A63-443F-9BF1-7CBE9CAE6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938FF53E-86B7-43EE-A9A6-9192D7BFD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A69F138-A3BC-4445-8AF9-9927C01531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F0741423-6840-460A-AB25-DE6F779E13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99BCD6B5-CCBB-414E-B952-DE9AADF83F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F939940-226C-43E6-B7A6-E1845E7175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AE0C875C-C693-4E38-9725-97C2D8A23F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C8694EB7-FEA6-4067-9243-4FDD88CA23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7D9D855F-8D27-42E9-9D61-63D569B1847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3923900-0D33-43C2-912A-806EFBCC64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AC96B339-640B-42F0-A968-81E2DB0DBD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8470048E-59A6-4B92-B76A-1464BD694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C4D18CA6-B4DC-4A62-88B7-AB992BD506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42D75B19-DA9F-4052-AC47-3575DA6E51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111022EB-E26D-4224-9B31-9779B02EA5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578149DA-4A2C-44DA-A452-E6FCDA4C63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D0440E3E-51D0-4599-8C6D-789DE4B254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1D995F9A-E5ED-4BD5-8BAB-038E5E378BD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2A3E7ACA-8593-4EA2-9908-F9F81C2FA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417DE131-A542-4B1A-90B4-4B3C65F312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C7AAF763-55B2-40D5-A714-13FC98E553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1668EAB0-B62E-4099-A50C-2819B7D56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925397AD-793A-4DB8-B619-097CB44C0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94670B5C-99C5-41B9-AE70-A01C02D730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131146A8-C87D-437A-AF78-6339D4254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F37D658C-31AB-4CF1-94E9-B445BD39D5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6A6ECFBC-0032-4728-98FC-8E56AB3BEB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979DD031-80EC-4D50-AD18-5C8C665742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D2AE1D46-2243-4C5F-904A-58E56FE239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4D4C0DA-B954-4A79-8461-D44F0539A0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D0329D73-C953-438A-9238-8212737C667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78D073CE-20DA-44BF-B64A-385DC74EB60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08DA71F5-2B6A-4A6C-B584-9C514EB995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145D989-9645-4555-BB32-C99EEF36207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DFA8DB79-2FCC-4A8C-8363-84388E3206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BB0F9053-4BE7-44BD-9220-02A05F48BA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978F79D-E568-43C9-AD30-1790F0E861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B80B6235-6682-4444-BE66-ACBAD237B0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FCF26399-C456-4A6B-9606-EF217485FA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2E3388DA-71FC-4DF4-AA8E-EA3737DBA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DBE6003B-67F2-4370-9A57-1307973BC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50834EED-5513-4A32-8C5A-9F0F769454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05A12FE3-9501-4F41-B779-ACEE25F696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A186DD25-5C4A-4760-B95A-502B4A3E3E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85C31514-E99B-4F59-A4D8-A66A86A9D1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AC1DAEA2-C3BA-4762-8BE5-4A5AF4A5EE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FEEEF1E9-77D5-4885-BFCB-7CD8D9E9A8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A830B74E-889E-44AF-A685-ACB98A4381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5E3976E5-2721-4B0F-888D-94146D9CCBE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8F414076-B70E-4388-AB03-B2C87169D53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1C93CD7-EB7F-4356-A8FA-F487111B8CB7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5EA08CB7-A440-4BFE-B6D1-C8D4DD8484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F5BBBE7-5187-4874-9FA0-C8B4BC9565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CCBC2A9E-AD8E-46AB-A3D4-0E9928A1DB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CCFB427D-2F7A-45CD-A227-A8760857D39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DF72885A-65C4-479A-8029-3CCE7EB98A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5BA93B4E-4AD7-4869-B24A-30200A9694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C73D0973-34C5-430F-B196-168293AAC0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955D5BD8-0AD0-4DCC-BBDA-4FEBC8FF6D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AD3CEA1-7EB4-4531-BE84-FCF82606B5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5676ABB-84E7-4718-84F2-1EB6EBF60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D6E4AFCC-241B-40E1-BCE7-5EE389D959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1BAFD6E2-D1CA-41AE-B558-25786ABD71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322BD4B9-BC75-43E2-BC21-2E317C88385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7EB96501-6022-4002-B755-4B34D55940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98F8BFF5-D297-42C8-A5B5-5AB956C7DD6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A89D0E1-B357-4138-86E5-988B72D0BD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674CAFF-74AC-417C-A354-25EA6F17E6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8C8F79A-0AA3-45AB-BC9C-0429CE0B9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A77E3A97-FA24-48B0-AF82-53DF903D167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F2D46BF-7B22-489E-A2DC-70503EF113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387ED8B5-B63D-4A8D-9477-BD3DC04CDF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2F9B099B-08BA-46AD-9FCF-C1974D6432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F35C864E-18BD-4DDE-B77A-CF48B34E6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84821AD7-4265-46F7-8CBC-80822959C2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50727F4D-EA7D-48CE-B881-84D177C44D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5A22E281-7B5B-4353-839D-9CDEC04DA8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7D9BDCE9-4571-403A-A5D6-D0E64AE40D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B90D7BB-CD9C-40A0-942B-D492362E753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8546DEDA-A0AA-465C-929F-AB072603DA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B91CEEA1-F5BA-48CB-A2C5-D600CB4FA8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5E684377-0058-4B1F-B9D8-BD61CD7C706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C2100B09-E264-4297-A89F-AF4E98D2FE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ABDE1749-55A5-45FE-92B6-10E2015442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29535CF1-D2A7-4B6C-93B6-85DF5CFE7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32B47266-4092-4EA0-999A-B876CCAC63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82CBDD16-8CF8-468C-9A7D-E47803F2DF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13D8C949-64F0-4B20-9D18-38315A60D9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BBB719A7-36CF-4BF9-902F-C5FA1AC6B9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84463A86-07E2-4598-83AD-666177721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57084E01-A729-4927-88AF-C35FC4352F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BC8917A4-E592-4861-B465-E45F1ABF64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897DB511-17EE-4661-9FBA-3F0F9AFF628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218CBEF8-225C-4AB0-87CF-D4A55859FB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CFC078DF-3130-427A-876C-05CFAD825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2EAC3895-1E12-41A3-98C7-BBF8052F86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7D596CBB-69C7-4BD9-BFD1-FC65393F5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FABA0C8E-C8AA-4822-A8D9-16F98F8130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190612FD-F290-4052-8C46-3336714FC9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44202FBC-3A59-4168-9F6D-63B8D5F56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4CB6D546-1D09-4359-8A3D-3FD1A1579A7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BB08027C-6423-44C2-BCA4-7C8652267256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FFA8EF4-35AE-4D10-A20A-2612295FEC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B853129-1606-4DD0-9951-9A0DBC932B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F2108FA2-FA3A-44D2-9FC9-77C3EC9D44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5EE9D47C-EBFA-42B5-B6EE-9978381936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F05BF257-4B03-4DBC-8B2F-6FFB1E4A7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8B21F543-263B-4FD2-B8C0-C7CF041704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61FAF2CF-7F79-4EE0-B247-E18D58B6B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FED88373-E7BF-4856-B1FB-BEDBBEEF12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386C67CA-6F84-490C-B616-02FA191AF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A2B64C13-1C27-4D37-A28C-003C024B3A9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771F260-6232-428C-9A8D-8042709F0D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D17205C5-CB7B-413A-820B-606D98BAD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B5D5C52F-539D-4D93-9A16-A2ABCD261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702F73B-7E9E-4A98-AC9C-27A8851C155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5829C154-49C5-4919-A8AF-3EAFCC9B4D6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AB510DBA-47C5-48E5-BF5F-E74F6074D09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1FB462F7-0B77-41BE-B0C4-DB8225F37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6C4936CE-281C-4087-8D54-5657A39A518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532BF469-C6F7-447D-8427-F9E47DD012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134F330-F4E5-4EAD-A069-D2EBB754168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F1DAEE1D-BBA5-4ED5-A98E-7FC87C2603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8485BCD-49D6-426A-87E2-1CF10A386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81F9002-88A0-460A-9CA9-7096342944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CBB84414-0C98-4E10-BAB5-17E2B0C45E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D5AD263B-32CD-4E3D-829B-25E34EFDAD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E1304C51-6D7F-466E-BFC9-50BCDA5849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8BADC467-79D1-4A46-84F2-5401EAB24C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4F87CC75-1F7A-4F0A-AF13-BC012E2E84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128A4633-2C2C-4083-AE74-5E8265F592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8AC2E4F6-B94A-4A39-8D1A-278518EFA6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22BE42CF-10BC-4118-9E5C-5188817A8F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C8F1C129-1E66-4DBE-A4A6-7501D1F7DB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252D44CD-DC31-4258-A262-0AA12DDE98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9E56BB1E-B32F-4289-9285-3E02E7C5905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B865B02C-AA71-4B7B-8A65-5C2BC8EEA8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32E8CF36-4B04-4893-9730-77CCD4D3A9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216946CD-0193-4A03-A50F-8377E239023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79ED1B-17A9-48F0-9542-EF2F5D213B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12C6BC90-C343-4220-B811-584EBBC9BF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6CD39307-9AD3-4646-8AC2-5872A44C97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2274673F-9378-4027-8D6F-B6532209D7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AC9F340C-4570-4C21-BA2D-353D274D4E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7CAF1901-6079-4B14-9B6D-5724E3421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8B807F45-BFE7-47D1-BD86-7FFD51B861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74104B20-EB71-423E-8453-B6B28501E88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DA7C933A-BF8F-4ED9-B94E-6F92458C90F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3349C5A-11B1-4309-96F7-4529DD3CFF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5B03127-94AE-491B-83B2-7CD0F2350A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05CC59E5-5632-4FD6-A097-CCD6C90005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A965F9D-6506-4DCF-B9D1-4F400E59A0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B8747BFE-5307-44FE-BF6F-882D73945F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4DB57E-A57A-43D3-B032-A971F890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8FDB7E5B-9175-408E-853A-65352EC86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57BE9EDB-02DC-4E35-A499-8B8037A991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714AF203-6013-43C8-AD7A-B90F546506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AD6C380E-17ED-460A-AE09-4723219865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B934C87D-06E0-455B-83EF-A3371B3353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BFAD8520-523D-44D7-A37D-B28A6B5829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12559EFE-5D40-40DA-AB77-7A9997BE5C2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819B6B34-316B-4A58-A7E9-08D69524E5A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6D96680E-FA32-4AD4-903B-E063D31E97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34C491D-42E3-4CAF-B00F-6C534054F0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956EF296-2CDE-4193-ADF2-12A5E3C9C08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CBC829D-1FC4-478A-8328-BDB0952F52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C1617DB7-1DD1-4E98-B1DB-392D52D2BFF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AFFC8B8E-4D66-4D0A-96D0-795900F92B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86B135C-92EB-41A2-B25C-C538E72213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B94FA78A-8D66-4BE3-81F2-60285413620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387E8635-3AEE-4C17-9FDA-0834633E308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E6302B7A-AADC-428A-AD64-248D6BD08C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C69C2BE9-2797-4AD1-9BEB-694BC036B7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E508ED2F-69AA-46C7-A2DA-E99710766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303145AB-857E-4CFB-8182-1283D2E53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B2905833-7673-427C-9BB8-E7D52158E6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7B2057D8-6DD5-48D0-A2C4-1F1A82C51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63D4158-6CC7-4E75-B7C1-A5BBB52606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A4DE69BA-EE28-4765-AFD4-95A402AA57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33929781-E869-46CA-872D-F0B9B6C98F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A9F1E53A-9B5E-4E5C-A2B0-5393ECAF40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58083A7-8752-4D2C-9461-8B2C18E762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72FD39B3-3CFC-49E4-839E-C7DF67E714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3FC6EF80-8743-41FC-8ADC-D620C6246F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1B8F89B7-6AA0-4090-889A-22FB61D673B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C0810550-1850-403B-8171-6AB3545B8B7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34ECD36E-4DEF-4D4D-808E-A4FA3E0435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D0B620B0-3F30-43FC-80BF-A169EB09CE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6335737-4533-40D0-97E4-2B4114FD01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80BEFEC0-EF2F-4158-B643-573A1BBD55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8757F0ED-F726-4C34-B9BC-D44ACE6B69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D3AD3F3F-20E4-450F-88BB-0C3B0FD248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E4786938-5C4F-4C7D-8F42-FE5CCB9F2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51EEF42F-9BC2-4EAF-B444-766142FC66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38472D9C-DE8D-4748-BDCD-603BD0DC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E55DF3AA-772E-4543-BE6F-4BB3651EB0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D62E87AD-3E20-417D-82CC-0FF33040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257FD1E9-F26A-4D89-BC92-79A69B30E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B771F81A-44CB-498F-BB4D-DF4DFF8C7F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4AA93FFC-599F-45EE-8A31-5E1A5D7B24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E31659D8-342B-4FAD-8334-5CC9A994C94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A3AF3901-3E0F-410A-85DE-C86B318B721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242D5035-C369-48C7-9373-0B19A91656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C32A3B16-906A-405D-9A6A-AE08F309DC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BE043D0C-D5EF-4427-89A1-D655B2B079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4F5D6F0A-8990-4D1E-A7AD-B7450A5E39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0E6E2D1E-3C7B-4AC2-9E87-EC81D09D48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B0D25CBC-146C-4EE5-937E-52C5C928F1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75EA94BA-5915-4C19-8E82-94F2E47F7B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619AD1A-335C-4370-9725-07DD1BAD69A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2A983F50-077F-4CE0-872F-C17BA7741A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A0E68C60-650D-4CC8-915B-8E1D79BB95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52004142-C572-4BCA-BE95-6AD75F30C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10A1A399-6F2C-440F-8B9C-8E471DF9E7C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134BC886-93DA-4C56-B3BA-16A22B88C1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F5D95115-8011-4F70-B419-C70CD5285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0AB4D10-FE29-478E-926B-A53BA5FBC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4CA5FD6-68A7-4B54-BEC7-0174C52E14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48B3ED34-9D03-4496-9ECD-6D384B706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61ED4836-4C0C-4FD4-B87D-7ED338AF57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79A1455-2BC2-43B3-9090-F789A11009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12A5AD6F-3229-4D9C-9E76-8F72C979B2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19E4CDA4-C247-4F0E-A5CB-651D5017EF8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D3EA53EA-A4AB-44B4-88BE-C8E3A7BFD15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A85BFE47-E686-4150-9B12-701B0EABAB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38DD809A-C8EC-463D-BEF8-A9980CEFD0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5310DC3-7963-4BAA-A750-BF03F131B1D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A6D1846C-3570-4A24-B7A3-7B387781A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6F84B5A-C20A-4E2B-9336-5B9B0C1C5DD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A6127F0F-677F-49CD-BD4B-7925E321840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E7DB132E-9D67-4BA9-9A26-2F515FED9E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71DA3FFB-8524-4664-9EBA-9C8862B4784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EB5C75D4-2640-4CDB-8E6B-383D759C27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A104AD76-173D-4236-886B-9AEDF1536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EE370152-314E-4361-BA18-3E9947A826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86134BD4-02E3-4199-AC11-2074F1FFE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77523C5-6BDC-4BA5-8DB2-FF48D97753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E1A2F1A8-156B-4869-9FFD-D57270A385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9812DCE-93DC-4725-89F7-0831786DF7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B4462B65-89CF-48BC-9379-F19C2B04B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FA13B97-BEE0-4900-BFCE-E68AC128EA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F9A76859-5EEE-46C0-A790-27BD7F2EC4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82C15345-04AC-4E2B-AB54-66A983C0CD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77E953ED-E9CD-490C-B2B8-4873AD5ED1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D93AEB1C-7056-4127-B387-21ADD3724F0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01B5A8F-C6B6-49E2-959A-577FF4E295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3FBF05A5-ECCF-4A0F-8164-6BCA1E65CF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74B79D69-B2D2-4E02-9BB7-C6ABFD2B24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04807546-A26C-4376-901F-7025F6C8DD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FD9B208F-E507-4217-93C8-C4811DE86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72D2FA63-AF34-4054-A6C3-1F82894EF3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CBEDB27-3AEE-4DA2-BA64-DF49A89B2E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9F1D6A55-DFE5-443A-970E-97402FA3BC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98F03291-CA8E-4BAF-AAFD-198D99E2D1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C7789741-0ED8-4FE2-BCB9-0F1798958B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F4AAAB50-4D99-49EE-8935-D3ADD775A5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6737C1B4-BABA-49DE-AC73-0FDC72F89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6EF7451E-6485-485C-9B25-B4EF8AC852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EB57C5E-FE81-49E9-B0AF-56172B3030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39A59DD7-3755-4BE7-BAA2-9F00612A37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9AF8484D-2C57-4251-8108-8EF0AF7756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3F357D61-5285-43D0-9DDD-EE059DB462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B064C515-4316-47EA-8945-5F0E3515B1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308CD424-AEDC-48C9-99B5-7348E80042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478F02D4-6269-40C2-B198-DE0617B7C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1B6C0CFA-E794-4774-9732-F471ABF9C4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9504D84F-B4A1-49BE-90B9-46D4DA0A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E3D609-48F8-4424-A8CE-7B907E4CBC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A9337270-9A7B-49FA-AE6C-F7171BC0A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7CE90705-16F7-4EDA-8C05-29A134A9D87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F2AA49BE-8EF7-4221-A721-EEFBF8A7AC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74DF70C-6D2A-4840-BFAF-D262D65260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72FC7971-9333-4F56-AFE0-8081CA6C6C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A112F63D-3580-4C42-A6DB-296137273FD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D8A524E3-4875-461E-BAC2-5683C8799F3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91AC29A0-B3B0-4EEA-932A-83B223CD47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303DE99-3133-4B8B-8851-CE763CDD10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1A5314AD-31B2-448A-9D17-DC260D8157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CB32D2C0-9505-4628-92F9-B228A82811E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578BEAB3-077D-4A59-9CC5-E385A55B01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97A84F6-802A-4EA7-B51F-19EAA8C87D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038F6B8-EA60-4DDE-8084-CFB50C5A43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40CEB71A-3379-4BCD-B0BE-B46D4B48D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6F91C150-2074-45F4-B846-E0644B7C8E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A3A4AC6B-D187-4688-8CCA-F9FB18701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19F1D6FF-A1C2-466D-A26D-EDEBE52245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9F64821A-47CF-44BC-A367-038A45543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7A8B191B-E2EC-432C-BEA7-EE0E6CA892C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84630EA-EACB-46B5-AB7E-32C1D60E18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276BEFD5-06B8-41CA-B531-5DEB3FAB53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914DEE9D-A3AD-4107-A9B1-1630A93F8B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22E67CC5-408D-4AB0-93AA-733164CB6E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FE8CF0D4-E4D9-4FBE-AE27-A3CC4018827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1A68265D-477B-4F46-8337-117764B704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8637CD0A-8072-4F65-B259-669EF5F078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7DBAD5C7-9B9C-4FCD-A02F-F30C8FB980F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D2401340-12DF-4801-B56F-40A6FED809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115C46EB-E110-4391-A45A-7FDFE6CE28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BEFE196C-8260-430B-AD7F-C5D0ADACFD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1671CCA9-F4EE-4301-A4C5-790389609A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27DEEB98-58A5-46F7-AC26-1673900F2C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DDE4088A-0476-4D2B-9D8D-0DD9818A05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5288CFD-AE59-404C-B55E-FF7CAA5C7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AEF9A73-E651-457C-89F3-18C8B2BE0F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7506F210-4F8D-49B4-B452-A086DF8FDE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43987004-8FA4-4100-853D-0CECC9A64C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801BA55F-8843-4E71-B1BC-601A34EC84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A63D91C6-B206-48FF-A4CF-90F8689B96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B7B49F45-51A5-4353-93DD-348A1DC1A60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960383CF-C68B-4CD0-852F-F3ADCE10409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1A1E3196-20EC-4F3A-8143-9A6877ADDE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A387D550-D262-4057-9EFD-BBC72C46B3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AC050E9B-AF87-4A75-89D1-9ACFE4BB97D1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9DC7965C-0959-486C-9E87-416B1D643F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3EF288B-7D68-4515-A3FE-FEC0196A1D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D27E2D04-2962-4DA4-BB15-A64E6919F06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229E6E6-9113-4EDD-BED0-14DD46E3E8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87194A85-BF56-4A88-A005-9C2552F69D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17CE1A0C-19F3-4408-AE7B-C916A653E0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9B165D82-B877-4656-89DB-F8559E3938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E9A626D6-E943-477E-B586-E2FAE2760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268D5A15-5CA0-4B8D-97DE-AA0BD7C67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AD074F48-A16A-4D85-A69F-7FADEAEE57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1AE06CCF-BE59-4DB3-B154-898D46F3C6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CD4F1FF9-95D3-4F0F-9C45-14B012996E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A00CC2ED-8101-4CC7-92B7-532474F6EB7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516472E0-2480-46A5-B6C9-C893D6282E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E8C90AC5-E428-4232-B4BE-B082DFA60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122F053-58A6-4F18-9416-B65C8305C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4F96A0CE-C4B5-4A88-A271-927C283883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AC31900-CF4A-4BDD-BA62-9FDFEF0B51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730B9DAE-BEDD-40CF-BCEF-31F9D9039B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D431BB9B-85E4-41F5-9AFD-19CD476120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915D0FD0-9AB1-4928-9A12-1F764059D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4B0C1F85-F215-4A59-AAA9-E063BC7E9D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A294A95C-1202-44E6-A8C4-4048D0BE9C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52D71B1C-E1B9-40CE-9274-5D65EBF3A5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45570006-F3F9-4870-A44A-58E91CDFC9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86CFEEF1-C372-44E1-8A62-A11F66ADDE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3EE1B2D8-4B60-4B3B-8964-F9436699B0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1F805F0-5AE5-41E2-ADC5-5E339E89FA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0DECB569-9D1D-4853-9E3C-7432874D1BD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EC9B569-452D-4FE8-9AC8-57F56CAEE9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8255AE22-69F6-449D-BAF6-3C551BC24F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24FEBA5D-42A4-443D-AE75-479547542B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8A2C79A6-62A8-445C-9340-8557F45D9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2BAD539C-1722-46C0-9AD2-0195054EE8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8101B8E0-F5FD-48DF-8161-9E334B70A65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861616A9-015F-4C20-8260-C98CCE1871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6250BA10-ECFF-4E93-95CA-4E72BC1CD7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EC915FE6-FFE5-4878-96ED-4FDFBD80EA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7C236B1-4C08-47FD-8BEB-D320663099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2DCCE13B-3E1B-4925-AF2D-E52BE4F84B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6D61797E-489D-44F8-B7A0-7268F81A17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5CA955BE-8A69-4D77-8998-CF55CAB766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968B94CD-E980-407F-9FCD-54146BC2DB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0EFD3453-BCEF-4969-9A90-1931A030C3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B8769190-4EE4-4815-BCD4-12DE12D800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823F3586-9876-4039-BA9F-A795254A2BC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5D5DA7CA-7A8C-4B50-9770-5BC12AC9B2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23A20CD5-8BCD-49D4-BC5E-CFC5DB6B63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16465A19-7213-4BF9-B7BC-F15EC6CA54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C7645355-102B-47A2-B5AC-04746B588F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6D870E42-4C68-4EB5-AD0D-AC4C6ADD9BA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A6A74646-33A8-45F3-A27C-F76BAC6D1E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19F31995-F396-4866-BA8F-EA272A9575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FDE06A03-0096-4284-9E0F-68F3540881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3ACF2AFE-B09B-4909-8237-D30C090D41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CB5E2E9C-68ED-474F-844A-31F69ED27E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4F4FDA22-8B8D-4115-BD36-56586892AB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CBE9B1CF-16EA-4FE5-B660-55F327805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0EF3F520-0336-4874-81B3-F010DADB31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924506E1-801C-4DE6-B7C8-9B69B71F92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1EB515FC-2A91-4723-85D6-CF55EF87D5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D7E9B93-2BB6-4D7B-AF3E-8D2BEFC83C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96928A9A-C6A8-43A0-BF1B-092227ED9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C6C9FD02-A6EE-4999-87F2-3CA46AF4AB3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89791277-F7CF-445E-A895-514C8DF9E6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F67793BB-5581-40AF-BE5F-D24C26CB72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35D2DAE-D50B-4288-8D9D-7C298A6A7F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460769A3-77AB-440C-B4A4-03B4F4EB0D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CF7BE63C-0F42-43F2-B771-1DD5559B34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D5E6FA1B-9224-49AB-B52F-365104C7B1B2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87CD89A4-0220-4F4C-998A-613FFB4080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B7B78A1A-AC34-4D97-8FA4-9D76CF508FA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A980F00-01EE-43B7-86CC-1D017B91BDD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2CBDF1D3-D941-4EAD-A30E-82BBEC369EF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C2D12335-E066-4471-991A-48EF097B56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50CA2904-AE9E-4C82-87AC-7C361F5DAC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A81E9F0-45F3-4792-8E9E-A21D46F0B4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CC922A52-FF74-451B-84A1-B74F393432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E998DA5D-8895-4E17-887F-8FAAB1F33F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87B21AF2-4A8E-4E76-842A-385A23A246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2D5EDD22-D75B-4470-B308-8D412AA4BD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A1FE9020-4C80-4A42-AC12-D278073765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4DC777E5-FF5D-41F7-B92F-18E648F5D7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5A57DA3E-173B-4780-8BB2-46BD5C0E0B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FDA7FD56-7DFE-4BDA-804C-28322BEA672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A7ECDC53-DBE1-4180-9DB0-40EEA26F997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CD2DE672-5A14-4F7F-804B-01F9B79AC4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153965D6-E11F-4FEF-B941-B19DB026D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8C75F7D6-D622-4923-BD02-213559A4C3E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88CAD86B-2DDC-455F-80FE-1A74C817E1A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413D008E-D516-4B6A-A3D1-C9A0A83A8F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38E4726A-EEAC-474B-9490-09638CD60D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33406C79-F410-48DF-A2F1-0274A6813F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A9BC7EE0-7644-479E-9252-722B55C8F6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7842172-6B59-4C0C-B1BE-DC24B8AAE4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52DD61F-3BA7-42A4-A626-FBAFD32FB1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3C7374-CF24-4372-9929-BFC710B588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89B1892-74B2-456B-AEEA-FCB679262A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6F5AFF0E-E6E3-4C1A-90C0-B4EA848C746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5E691443-6A36-403C-9125-89D092778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6D39A64E-21E0-4213-BFD7-71E26A1565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3ACC4ECE-B1C0-4191-A970-3CE2BCE303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FA9586EB-22BC-4512-B604-CC9BAFC803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B3CD0B0F-67B1-4082-8119-CA9187FA68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5E47724F-B873-4BDE-B761-46C91F873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A5E82AD9-250F-4F3F-B135-2E4CA9388E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26EACD7B-21DD-4839-87AA-719E5383B9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09C05CB6-C7BF-4BAB-92F5-A1A416493F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6D06399-6893-413A-9A53-131D47E6EE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622D9A4C-FAE0-4B82-BBE2-1B473C4AA1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D226C074-DBF4-469D-A816-99234442EE9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411F5943-DE81-4D21-95F8-EB2AFC73891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8F16AFE6-878A-4A86-9E44-93CCD65740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48A013B9-4B34-498C-A5F7-6A541503A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86148720-1993-428D-9D60-DFA05F2996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20A4F3E3-D56C-4CF0-8073-8394FA3623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9108241-71D4-4C05-B0FF-EEED35AB0B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11314E8F-5317-4FA8-9CD0-B5B6AAEB10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65E43731-B881-4208-A9E1-31AD6B397EF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A79929B5-9BA2-49CD-9AA2-F6210B78B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C53C619A-4348-4EEA-AD7D-4DC66E26A88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C44BDD46-2353-42EC-A606-7313FC6632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8141130F-B9A8-43CC-A269-4D7E98407B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78518BCC-844D-46D0-9029-331C8E9635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A938D6BE-DDC4-408E-993C-CA8E435E47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95302A00-123F-4778-A7E2-2E2AA0169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2A8B34D-B3CB-4B40-9669-BE7AACA826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0CA6330A-835E-4CD4-BDDF-68A12BF62E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759249D-1828-4C65-9A9A-6AB0A5072B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2E766BD8-CAB9-40C6-A64C-2512B552CB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C58C861A-AF24-4786-89D3-25EA84CEDE1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3820784-F5EC-43F0-93AD-556B304472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880BF9D3-0CC6-4EC3-8254-836199E5AA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EA768C0E-435C-4600-87C5-DBAB51F1812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E10BC0C4-D9D4-4601-9E5C-1DC1A90957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337258D-021D-4332-A1AA-4EBF560F225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0BF9B8C-FBA9-4B22-8FDB-02691FFD3D9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B0E44FC2-278B-4C39-BECC-FFD02C8F5B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09BC9654-4CB0-4895-8698-6C423033BAC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5215816B-26CE-4092-8164-1F2622E4C43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5F6352CE-77FA-4C03-B1FC-F920CC3B68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E7902181-9C0E-4E95-AD2D-107E27727E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B2117E16-0761-436E-AE45-C1AD9AEDAB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E52A0D3C-136F-45B9-98F2-173FD1039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6C4B2A2-6222-4853-9D7F-089F3CC270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3850C108-9959-49B9-9F8A-9D0A1A2F71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2B021983-F13E-47E3-91FF-814FB2DE05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D018199A-DC3A-4833-9503-E5ED7F8DF2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614C7F60-38A3-4CE3-9E71-77BDFC36A1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D57ACC49-AF24-4410-8107-BFA4308B2C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791525F6-6633-41F7-B199-25998B9F5D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A86EE498-AC29-4D68-A071-97BA454816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7B67868B-F6F5-447D-9C87-7D7A929DBAF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9C5CC916-C01C-4114-A96B-6475C9842EC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27612493-4E2D-419D-B9C5-E140511F6B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E097A972-E7A1-4C13-BBC5-8910ABFFCC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9FF64577-6675-42DD-B523-FE1C20F9C4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A502CCF0-C3E0-4367-88FF-960C242665A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D266894A-C656-4B1B-9997-8A010D81D7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E5446F8A-C059-4EFD-B89D-B7EA4B75A10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F493C27D-A099-4DEF-A91B-2B81AC5ED5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93EBDF53-CDF3-4CB0-96BD-6E14392CC6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E30ACBD-EB0F-43A6-B7C3-0B215B675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1658C4E8-D5C3-41FF-9165-B26E31123A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D94E3217-6411-487F-8D06-3D594A163F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AF06625-E598-451C-A050-89862D750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9E33F078-9540-4D64-9BA6-6FEBFFD8C5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2A2DE405-3A86-4B84-AA6B-F0B831A50D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69B73447-3867-4DDD-BE60-3CF76A8F0E3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FF95E7EC-9C3F-47B2-AC97-CD66A14345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E012A58A-B409-42E1-8274-79BEA923FE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9724899-51BE-43F1-B477-E5CCB137AC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6F66336A-6ACC-4199-8D13-670D0E691D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3B3DD545-BEF4-4270-A3B5-EE0D2A113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45F3CE04-7721-42D3-BC71-7BE0ECD523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A8BD870-385C-4A43-AF05-B8FA672F6E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1C34A8B-29ED-43D7-8A27-4E79097BA7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CA1DD444-6AD0-4C90-8933-F841836485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4BE47ADC-C66D-4589-A935-F1D4F46941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576580E5-4139-473D-AA56-59AED5537FA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B323B7CF-6C77-4896-9527-5BC7AD2B5D4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8397D9F-F1AF-4806-8C31-534A1D6CF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0F6FC476-6A46-4346-940D-41CC34A5F9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5897BBF2-1210-49C4-8B3A-08441E04546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30A88398-753F-46B7-A9A2-6785D95B1E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BE6DB50A-07DB-4952-A5D7-4E025399FA3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C273F998-4FDC-45A7-A118-6B9D542C362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C6A400D5-5770-4297-838E-85C1B0516F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344DBC08-D04F-4E0D-A4E4-9ED18675C1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16BBB6C7-4F8D-4AA6-B97B-06826F657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0D2A890A-9C2B-4BD6-8FE6-50A579937E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308A7620-FA91-4384-B311-F60E6D0B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D6C62363-75FA-45F3-BF70-5B7A31246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45187F8C-CA3A-498E-ACD0-97FE64423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875A0905-36ED-4B30-A172-C629229B2A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1187F121-A5EF-4791-B3C8-D1BA150A7B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C6DF3E4-223D-4170-8C3E-75EC92AE52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71A6DF87-BC9D-4020-9E91-18BF4D125C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66052A9C-A394-4370-A3DF-5D6E31F367E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F4D5F435-7C37-4E95-A951-5AE048C82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9A5FCD1-002D-4247-8484-798813D8CB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99D5C119-E804-402D-AA52-06904216E22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5EF62E0F-6CC5-46F6-A44C-79F65450F1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51829D5F-29F1-4585-BEB3-4D2253AE56B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374A9B3B-7BCF-4344-BF8B-BA16E9FBA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539431E-8D0A-422C-8489-69AA34177D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F5C20D6-FABA-466B-9DD3-AF713F69CF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24BCFAF2-14B8-4C79-8045-9DC88E075B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CF268EC5-A1A0-4019-A488-2C2689307A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F023DD8C-ED8A-4DCD-BF63-35A410B1D1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834CA598-AD8D-460A-A204-01BF8BEA81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025421FA-0B8E-4A55-A854-34F1144678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5C43D4BC-4567-43AC-91BB-11C31E5D6F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6CBEA02D-9877-4481-B0F5-41ABA486C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F66FA08D-330A-47AC-B3CC-884331D39B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974A185D-F07D-497A-8C6E-5A6E2767C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A211CFE2-6CAC-424E-8333-039112DE2A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F7F49153-6BB5-4A5A-B283-153CC76702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A92C6539-0173-49BA-A9CA-3E888682D7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95D4772-36BA-47B6-8D2C-D16DC7A364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5771E018-3127-427A-B207-917B6E819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A33233C4-BFC7-40D5-8BBE-9A910321B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DEB65C7C-C9C6-46AA-9BF8-52A3C88AC5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C7B0A3DF-CCA1-48AC-9517-3495CB93D6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6303C49-63F4-450B-AB2F-C685F3EE2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927C73EF-0F28-487C-B32D-DDCBBBDAC5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7C3C5784-EA2F-47AD-A709-0CBCCE5ADB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6C583AB7-37F4-449B-9205-83895554ACD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16197D8A-04EA-4E2A-A667-BDA1D2643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85A3C9B9-E47B-498E-B330-A7900451BF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CAAB8170-E75D-4DB1-A0F5-BAE254BCA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EB57DABD-640E-4A38-B925-8773A3C93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3DB5D463-1CA0-48DA-BC62-D79B787002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459F794D-0CD0-4A9D-923C-E8BE415C78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B30A41E0-8951-48E8-A8C4-0C10FF73B8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D2E3BC3E-89A9-43CB-934D-E01FEEF36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C4589765-02FE-43D4-AA1C-C64346291A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D0258673-3DE0-4562-B325-39ACF5B76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903C5236-C116-4F2A-B702-D6F3515298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75F94B63-3C17-4E53-8007-6D75C9921C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EFE79DC1-3353-4D8C-80CF-C646548E43C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1B18C0C7-5750-494A-860E-0637ED3F53A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D2BC4A61-3B71-4F0C-A8DE-5913AD7E0D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C5A40FC9-CFB1-45E0-8620-EE81E6A8C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CF6F038F-58BA-4C78-804F-222FE92AE6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CAB87741-63DC-4F31-A0F9-85F72DFA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F88678CA-AF7B-4642-9F23-B40137F6783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43FCB1E9-2B05-4D84-A430-612154AE85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940EA21B-2BAC-493A-A4FC-857A05C37A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698899C4-4BBB-438F-A7C7-02169071689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B3793431-F536-4764-9455-1A543235EEA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111FD617-C0AB-4705-97CB-720E9FD90F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6A34957A-3FBE-401B-AFC1-D6E6CD762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7D7B5A94-520B-4209-B9D7-92080ECE68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8825FA76-2F7B-4C8A-BD15-EAF3AFD4D9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1682576B-05CE-4287-A98D-7D191C86BF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F87C328-860E-418C-B023-EB762E1731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FD62BC3-3569-438F-ACDC-BA971D9F1D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99FBAD11-7CE7-444A-84DC-34BC46A7E32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52BC9264-42C0-4692-A35C-94B9A5D3F3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13A199C2-5698-4695-90F6-1C9A955BDA8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8F27361-59ED-40A2-B92A-B01516D637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E6DAB48D-6D3B-483D-9788-5838123F6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6A5373DF-3D9E-40C7-BCB5-2D17533DD6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FB786BCD-DB17-4F49-BE98-4A8B63DB4F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F64FF78-CCA5-47C1-BFAF-04C4FA2D3EB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287E6C0-4E64-4E0C-B488-FCF85A5A08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901F26E-BEE4-4A7E-873A-5DF487F41F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DB8E480-8AE3-424B-9B0B-30F0917210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0C38C1C-EDCE-4932-80E6-28F82C6623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CE409BF-AB7F-446A-94B6-480B4D86B3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CB0CC3A-B0FF-45FF-B2F5-F783EE3E52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8AF46FBF-A2FE-4396-BAD9-18E0391D08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17A71DCD-007E-4832-ACE2-17BE40FE79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C34DDBF9-D706-4017-834B-89C4A60488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5422A3E5-927F-42F4-802B-509F632972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BB4016B-3CA6-438A-B9FA-106B01E7A9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3FF5C14D-AB2F-45C0-8487-2DEF8F43917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3E078DDB-76D9-4837-B078-84D8CDF7C8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7837B347-070B-4681-984F-20B3BEF53B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2F2F534F-814C-43AC-8656-5A46566EF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B9E64C13-FD11-40BB-9FEF-BBBB0EC03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E4EADCB-2E86-4D31-B15E-102388103A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4A560771-39DE-4A47-BEFF-2973163775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7BE81F5E-C3F6-41D6-9B98-E96C769F34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1172DA5-FECE-4BE3-B829-79E09AE195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42CE3BCF-2D42-4F44-94D5-DF0FD63080C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4D452709-79DC-4E97-A37B-CDFE44088DD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30D23B42-5B92-4567-B4DE-E2B85D3666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175C9EA6-1C37-482A-898B-2C1D55E4A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41F47CF-6B4D-4C6E-B49B-7F9C06384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B98B083-BFB4-41AD-BF38-5725878795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C36F1A45-B627-4035-9591-F3635BBA045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D9444312-9B35-4D22-ADC3-16EC3C63DC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174BFBD3-29F3-445D-8B42-B9EB954669D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C2771068-FFF1-4139-A932-42CCD39830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BB0C1F43-0659-4405-8873-127E71E5CF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DF6D389E-46C5-406C-8634-314DDAC074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950758BE-2337-4FA8-AC98-1DBC0AB658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02103F98-EE25-4906-99CA-D13D2BD78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A8C4AD84-1C8F-49B4-88D9-9AB53E393F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BEA09723-A0FC-4AD4-8A56-4BE4612248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31940B83-1F04-4F3F-9734-2F1D486F5F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5B8B71C-3AD6-491C-AA30-6747E573DA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E17037B9-AB68-4A4E-9A68-9E671A92CAB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52FDDF28-F757-4C69-A5F1-8024335032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19C604ED-3B91-4BA9-95E7-7A10610613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12A12FE4-E3B7-4A0E-A837-0BDEEFB8A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26BD4FED-950A-43EC-9E3E-F43918AF4B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90F21339-48DD-4BB5-98CC-74C89F59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BDD222E-0594-4E2C-B954-24BFA222EDA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189B2E1B-ED2D-4005-9609-1896FF44C29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47370B7D-223C-4497-82A3-D2A2D84947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81E478D8-035A-4457-AD05-8971979D62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A342B30A-6340-48EB-93F7-95DC99B2CE4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090FE350-3B5A-4D1D-8761-88F8A400D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97C47978-CB8E-4163-8E9E-880E23A5FA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35441559-8B7C-438E-9D94-BDD7D037F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73D80FEE-9C72-438A-921C-B8A590D96B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E812E90F-535F-43D8-8245-6250CF2CD5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8BF440DA-4B17-4B60-8CB1-F8472C783F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7DF0A3B8-5BC4-4504-8CE2-20135748F3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0E6B2C0B-905E-43B9-A7EF-8D72138F12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81A935B2-9BF5-41FE-9F1C-BC011A72F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90E52AAE-C81E-469D-A483-50F67D3E2C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9610E357-D5CD-461D-944D-3B0E0B9A84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D590E35C-1B19-4632-B062-111C62E5CBE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55AB62AD-27D5-4171-BBCB-D64DFE3D99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C616993F-F700-410F-89CB-9EAC34302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16088C2A-BFB9-4F4A-ADD2-87B703CB4C05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51F91D75-8E95-4862-8C6B-B0FA0BEB57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61B3D4AB-9311-4ABB-AA55-B029C86A3A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FAC3DDF0-38DE-4E9D-9BF2-E8250AF9FE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85A9E671-22F3-4611-A7E2-58CCAA3E2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717B5E49-7020-4DB6-9E79-1D0C23BEC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7223D27-23FE-44B6-9EAD-38BA545FBC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9DA3AFCF-CAA1-4139-88DE-C4DD701201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BE14D94-C492-4E2F-B4C1-08458E861E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C8AF74CC-63B3-4A0D-AFC8-1CB5D2C2B1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B57D0457-595E-43FF-921F-B40AB45EDC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2A497782-E237-46E4-94DB-13367305B5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98B75220-317C-46EE-9C10-853805C4E1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30C8591F-83B8-4186-A4DA-DDD137444F4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01C22181-7A43-4DC0-847F-A66C09C39C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F5AE96F6-CE90-48D1-841F-4F0CBBD49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41BAA9DC-377E-4818-8328-89F5AFF9AD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13B7E027-2A95-4927-9742-1B9DED629B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564D0549-9E4E-4C10-9D98-0C9D60158B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22048875-F9F2-401A-B279-0224080B12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AF22632-9141-45C6-BC0E-22DA0A3FC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24DC8997-8E72-4FDA-A7DF-783BD42EE9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CF04EACA-B2CA-4EFC-98CA-18833829EF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179585E2-FEFC-4E00-BC21-9583195373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E129415-B75F-434B-92E3-999D02CFFD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4CB22033-ED7C-4BAE-8275-33758B2763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D62F59A3-74CA-4BC8-99F2-FEF1561C6F5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EAC1BCC2-FE6F-4101-A60C-2605DE28B5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5A85D1B9-3D9F-4ADF-9DFF-9DDD67CC41B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E1D9E8BC-DE1F-4B60-BA2A-4532300967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0B1C1122-151A-4BD1-8CB7-659930E214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C7A9E7B5-B7B4-4AEE-98D0-B8605C18C4E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B1A946C9-9013-498A-9654-71658008FD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B5686F0B-88F6-4FCB-B866-739723E1BE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ACEF2216-BF2D-4672-B251-8387EA072E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C351AF5-04E0-4A95-AD3F-ED54EC27BC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5977AF80-DA71-4B71-915C-BF473E50ED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8EE60E34-77C1-4BBA-98AC-044F52754EB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A5103E3A-3C33-4677-8283-718F096CC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8FB36B06-B9DC-4EDE-85FC-779EC7F57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594348DF-567C-4B08-AE56-D1B4D7E69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B57821E3-DA1D-42CA-8E7E-8D64871BEB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7F7C43F2-2038-4B51-BDF1-CD9722C640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5D0AA9F5-93EE-4CBF-ABA3-00C60F7B52E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4EE311BD-E8C7-483D-B96A-182BA81CD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4A14695E-C307-4C05-B576-C169644F10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9772638-B005-4A6C-B878-9420E9EBEB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5C53B5E-20DE-4278-B520-465868905D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6D38CF71-B30D-4098-AA85-C7B997C96F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AE4ED32-28F3-4C13-A7DA-1CFA5C209A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F16B4589-2730-41C4-B4A6-9F467787FE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A48A9E3F-F3E2-41AB-88D3-2B33439BF1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90D45D8F-2B6C-42A7-87A0-56EBBE01085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47F11373-4C30-4DFD-A074-00A7AADDDED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FA48C660-4D37-4D0B-B800-B0A1A8296F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EDC643F4-DE40-4AD0-864E-D6F33A4C1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9EFD3265-43DF-4181-AC6D-4C8ECA06F33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B47FB78C-8E3A-4161-853F-55CAE9A4EC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ECA8F030-75F2-4637-A622-7B856120D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DE1B0666-D966-412B-AFD5-F9661A3CE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156A8091-FB96-4E42-A854-50FC0A2691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2AA5AD9F-A270-460D-B027-A78BF6452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FA8D6E6B-AE10-4B63-8BE5-E36F97B2EA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39090470-8899-4CFB-BA34-D80C25DEFB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8490D60A-D03E-4B11-ACFB-1E83595869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190EFF9E-BB4E-4F77-AD33-8765FD25519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1D0496FA-E7FF-47A7-89CD-C75DC4953D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68A5E923-F03D-496D-B2F2-1E98D631F2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DC9DC238-743C-4310-916D-66031AEB5C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C33474D1-58F6-4779-9A66-22C07EBB04B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23ECD55D-D9A9-4864-90EF-8F3CEC86096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41C77CA4-5CDB-4C87-9AA9-D3D73074F2A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9BEF00E1-AAD0-454E-A4ED-852A1D702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04509B1-713E-4EDA-8F3D-C2BF971CE6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50993FAC-B1E4-4F9D-B97B-801D5D664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CA1A5D4B-8A85-4415-A967-62F0D592F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9A4513EC-2F50-4839-AD12-C1521D6F9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BB4E1E53-3738-459F-BE56-81384545E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C7F37833-D6B2-4FD1-ADE8-3BC6581FF8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63307FCD-3DD3-4EA1-A3D2-D47AC6F8B7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09396727-1B3F-48D0-A9F0-E7875C330C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5BF08BFC-6E11-4B95-9D9F-24BBC58F15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4EB8E4C-63ED-4094-A17A-A9FBAD83D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59A97FB6-B8AC-4C61-AB8A-9F588E5462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D86D1DA0-0DAC-4021-929B-2B830442F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5D64490A-3750-4470-99F1-74CDA1E7CC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9995441B-D3FE-4144-8060-8884524D36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AB479746-3D7F-4A3E-A645-168132F9F0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F64A4B3B-DC79-4007-972E-DD3D98247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3AC75992-F6FE-4201-AB4E-23729BE9AF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A851A94-D894-47E8-B42D-26F10F704B7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01071410-0053-4243-A843-73D48C03EF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D813408-A969-4CAA-A4B6-3809C406F7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30113610-F2C9-4B7E-BBE2-F014B60C76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EFA6A0BB-1F72-4D1B-92DD-F3568E7D39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42983C2-D81C-46CB-A58A-C3770FFDE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094B4791-AB18-490A-B511-5C505FB285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62F8C0F1-30E5-4C5A-9162-A3730CE70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9450A778-A5B2-458A-AAC5-CB4D65D4C3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7F7E856A-DD3A-431E-A543-9A1D52AC508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E3F0A4F-AA71-42AD-A4D1-63DA4596B06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A3C5C42F-F8BC-4562-8C70-FAE47D69435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73FD4C2-DBFD-45ED-B62E-71F425FBB8C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0FCDE9A2-6785-4B56-B0AD-92056BBD37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AE4144F2-7C05-4DC1-83D9-00E5621AFC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FF1102F-3AC0-4134-90A3-E47CC63F44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0E962D3E-EC76-4020-870C-4D94C8EF2E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9444CF67-A487-404C-9855-F9B3AE0B9A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8365462A-DA3E-44CB-9590-9F97F8235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E712BBDB-813E-49C3-85CC-F5AC47B6DD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A51DA0B4-2C1A-4E55-A3D4-0D3BAC1FB2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37A3AB3A-B653-4780-B8E8-CE6FA9013E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06EC060-6717-4338-B6CC-9838C7BD39B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902BBDF4-C58D-4C2C-88CB-46B5833348D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3F54E226-D1AD-409E-AAEF-84C07E90C6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5EE99B2D-94CE-45EC-A560-F23450DD39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DCC513E6-0559-4ACF-A0E3-9EFF747E52C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995D54AB-7E18-4A71-A05B-E38E1BF56A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5471C113-E988-467C-9504-B785399606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23BE6DF7-2C13-489E-AF85-30A8FD821E6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E34A145-EB8B-4A30-A569-AD69E6F3CC2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21B52789-BF9A-4367-ABBE-6F2DF280C0B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88A9CB4D-C2A0-4863-ACA2-38A5A04AD64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4CE028C8-3971-42FB-B952-4F053E1E5B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9E2086B9-38C4-4498-A27C-0D3858ACA9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39788A3D-0636-4A3B-87F3-0A70E3051C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BAE261F0-A80F-44C5-9E2F-2AD653F37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E2EAC8CF-285B-4CE6-8F12-1F34CB7395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42DAD53-A002-4D26-A36C-AD5EBB8A82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3A3B41B1-9FF9-460E-988E-7C0ACD7C48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81FEBD9A-7A24-4334-A76D-D0AA2B484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2223B06E-659F-41B0-9E77-48D633A7B67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3D538643-C045-4D07-939C-F693454E6BD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920F484-2DC5-427E-92D4-6858121F4E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959D30F8-A676-426E-AD1C-1549F3860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C794B76-00FD-4016-AFA9-4594B8D245B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966DD709-EB4A-4DFF-9F96-20979E7DFD3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0B321493-396E-456B-9BD7-E5374EF0D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D9DC90A8-33E3-4C4B-AB13-E15D75E2236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88F5596-41F7-481A-A10F-0704139FD84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1306C77F-81A4-41F5-977B-AE5BB3F3E7D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BE0F512B-C6AF-4C58-B138-E03880CC9B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712E3ECA-F237-4EF0-A9AF-B049721FFE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0ACBCAF1-E7C3-42E9-B4AF-F6A724784D0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4101F44A-DD13-41F6-834B-1837194C5D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EC0A1283-0502-4331-826F-63C2793BA5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23487DA4-99D3-4E9B-AF0C-3D5E0D808A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4104076B-43F1-4C02-A58B-D889BCDCCB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5E6E748F-F024-4081-AA01-4D986912A6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83F47563-BCD3-4CB6-B7B6-EA5A04D1D02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AA439FEF-DD87-4D77-BFE0-692F914D373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E09A9516-2C3A-4E21-94BC-35A483CBFD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9E143D43-B4C9-462C-941B-3EE694F341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17732FD3-7D7D-47BB-B3C1-A7F0E686BF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31ECCDDD-C166-40BD-8D28-6BEC622148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DA6FF685-B8E9-4C5A-BCCD-ECCF3AD91C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204B9BA2-969A-4F96-B956-5298A3E2FE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F57DA8B4-1220-482B-BC69-F2385E929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09CE69AD-2B9C-4117-91C1-7B4920C1F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E58084B0-B806-4387-82E9-C519CBD979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8D0FF14F-5A5E-4C76-ABA3-C44A513D4C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AADBE32F-AC75-4D67-A488-FB274599AE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97279415-D8B2-43D8-9097-54D35A4C6F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9BE6EA5E-E4BC-4F36-8233-2408C28F296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CF33D18D-2D22-4ED3-9783-E0EE2B0A06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3D9C7C6C-70CF-441A-B01D-AA40442884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A57F9DEE-B768-4897-AB59-6F89DACF46F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E246550A-FFEC-4B6F-B3C5-2E5FF4E5A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0B2E3173-89F2-4980-8B92-774E8BAE36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CF3737F-BCE5-467C-AC6A-658301DACF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CF81A991-5291-4D8C-BCC5-FC3A50688B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800D3777-FF4A-4C79-B48B-71CC0D459E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384587DF-CD1C-4EBF-8A57-D6531CF5DE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E2DAD25F-BDAE-475A-9230-B976824F84D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401D97CE-2919-4DE4-A1A0-695CE85C83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5D4EE4AD-98F3-4001-A575-0E145363D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FA3A4852-B28C-40C7-82B4-92C59290D9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ACC17EAE-B0B6-4622-A6E4-E3C2778DFA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873C4F28-EB98-4981-9FEA-2C78163B9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DDFBACCF-ADB1-40B1-B571-002CAD9A263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D37A9BAA-0D3A-4EFA-A510-D857F5C92A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66CDDBA3-7DA0-4078-81AA-A390D3F23A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3B5F7CDF-35A9-4072-BA49-A61B99E58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EC53C14F-C499-485C-92FD-5149E5B99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313EC4B1-F48E-40DA-868F-5613D4B525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B5E110F1-7309-4849-9CB1-98C3D399E6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20095532-1C74-4E3C-90A9-3FB39C5612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3A1A7055-CE46-4861-B7C7-4617F4D64F0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3CC7A9FF-C565-4132-955B-EAECDA24F2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F2549995-DDAE-434F-A2CD-7F49C0245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FAAC9AE5-2E17-4CE6-9EF3-C9CBCE81E4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B9E0428-6502-4C0D-8F49-92DEE0118E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54FBDED8-06D5-44CC-B6BC-155F3A90904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EB04F6AA-AEEE-4ABF-9784-D7F4F07C8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17F1416E-B33F-44A8-892B-A8FCAD335C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465EB231-08EC-46E8-A29B-56E6175D70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E9B5ED96-A8B4-4A90-80EE-0FDE7DAB7E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D9C35A6C-F0BC-4BC2-910E-5F24E0C5E9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65774F64-CCCF-4488-99EA-B00FE52B40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C5253872-21DE-476E-AD5B-7BB12DD279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B9F804BC-2BDE-4598-8775-5A8DF81B06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B772BDC3-000F-4850-B735-C52E203323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E360779A-C7DA-4BD9-BC7E-1B24D1403AB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8FCCD11B-461D-4512-AA86-9BCB9B15B4A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9853A418-D7FF-41A3-8543-E4BE556A55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B054A5C8-36CE-42F9-9404-820046DA66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1581666-9AB4-4D6B-8694-7F658B9159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EBE83411-6E73-4F47-96ED-AF6CC5C21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86686299-3C8C-40B7-B370-69AE59C1B4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1EC93822-3AF7-41A1-B215-E65EC8AEFA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6DA7010B-60EC-49A4-B9B8-0F9597D28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9E6B3BA-FD30-44DA-8322-29CD4BA969D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6151054F-93C1-43B3-8AB6-CCBC3022B3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EE2651B9-EE63-4E0B-B29B-E06BA8CE69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10725D1A-9212-4B02-ADF5-BB2CEB2584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90F74A35-5E3B-4F71-BD34-7979214D79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09FCD301-F2E6-4DDD-A58C-7395D85984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7E01DE1E-820D-46B0-AF25-D115BE1A5B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923D24CC-33B5-48EC-9315-B91D308108E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484FF40D-BA4A-4398-B21B-3ADD11E59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496912CD-BD7C-459C-A09F-EB8F8A20B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155132DC-412C-49B2-B8CC-1AA10352C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65B66369-CEB9-42C2-90CD-752D98A520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FF767571-5F6F-4211-BCB7-13A8AF38B7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58ED80C9-A43B-4CEC-89D7-C7044364E7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E68294D1-E390-4EA9-8A4D-9D0CEC629D3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DDEBDE6-C249-4028-A1E9-822B1704FBA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CFFD2E6A-F170-4623-A89F-07FAE900E5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4752525A-6E2E-4E9B-B90D-08F2C222D1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0286CA9E-B87C-4B83-A8B5-6330F9BC04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DF8502A2-1575-4897-94D1-363E3F7F310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35BD631B-3AB5-4C43-BA79-E76B3520435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A685381F-FADD-4133-B771-FFC685C4429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9D8661D1-EC9F-46F6-BBC0-37D6CDD26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F9050954-1741-4C53-8514-0A61B5AA6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26CB1F5-9D0C-4F91-A49D-FBA6934D7E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62E88F99-68E6-4476-8598-4878F5E58B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666F9112-EDF0-4CCF-A99A-BD8168C712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30259377-0F1C-4797-B457-FD216DF596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BBFF2DB0-5AEC-488F-AB80-0ECDB7B5D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49C5ACE5-96CC-4F53-A36E-BC1383A582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393CF13-EBBC-4196-BA8E-FC094F32CB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847AB937-B7C9-4D18-843A-6ECC08C253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758503D1-8B95-4970-BF3A-9F532D1D6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40922A51-6264-4A09-B1BA-642041399E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742A6D9F-6DE5-4D40-AC40-1A54C88965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4F709A22-0E73-47DF-8D5C-0726CE6C21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24A79A64-E20A-4C6C-8117-4C7A4A3610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32CB6EE0-8A20-4E64-A69E-04CEF17105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92229009-FE0C-4919-A709-0594AA3564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E0ADAE5B-2112-42F0-8CF9-710B321F00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D7BFBCDB-A65D-4D00-A896-C97E00CB50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4907803B-37B7-4587-86E3-E58C42FF3F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7BB7725-79C4-4D15-9718-087EF66670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AE55EB8D-1D25-4D94-BDD0-2C8BB9D437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82074F2F-659D-48DE-B60A-DD9B7835CA8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186D733B-6D54-4094-9440-BD1758B499C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56623FC4-7950-4115-B731-AE8A8AD4D1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52D10D19-0372-48FC-958A-720736613E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98A0C918-BAEC-4AFB-8C41-C17E7E1A7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BA23EBA-7CA4-4C64-AA92-692C1E5D83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C1E9801E-4A81-4DD1-A4C6-F0E5B4136B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84D30043-B4F7-440C-9D4F-4D1DC403AE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8A626B4-01F0-4B59-B60F-FA44039AE6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1E239A13-209B-4A07-9DE2-FF92C42101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85C45A5E-DCF5-4458-9F73-12E90DE6CE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F125019E-F5EC-446B-8AFD-C7AFF2EF811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9436B26-CDE0-4372-A177-D6073445E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FFC7FB8F-AC71-482D-B315-8B9D088735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5E1B7076-6BB8-4BB7-B6CF-D8C3437813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66E2CEE0-9553-4070-B29E-94B9C0DA234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59A35D9-0B34-4769-8F09-267CB67739B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F8A7F9BC-F3C5-4DB0-90AC-AF0461E774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B739F0B-ABFA-4A5F-A0AB-8CF0E0EAAB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7B3FDBD4-D6F7-40DB-AD89-20978D5AEB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AEEA92B9-7C87-4799-A6D8-B6F4E2115B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711C255B-531B-4724-AF12-4E5C1D201E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480625CD-A5CA-4071-A640-1517AFD2AD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AB1CE0A4-9221-4286-838D-644AD2D503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9FB5B9CF-82BB-4A94-952A-5F299BBF10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CD923F9A-5D56-49AA-8FBA-35AA56FA549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51BD4D3-9D9F-4D2D-A1B8-4515CF0D48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387CBF9C-CFDE-483C-959B-2AAECD3BB9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E580554B-582B-4E04-B969-482FBB7259B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9373B61-16FF-497C-9EDD-55B34C320C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40423A3D-0F38-4BBC-A1AF-62BD9D8C4A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C4AACA48-0B24-4372-BC0B-27C55F97152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6B4277DB-D090-4B59-86AD-36DF774259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EDF59F99-EA56-4541-BF33-E677ACF1C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156632EA-AB92-461C-AFD3-FFD2887DBE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67358EC7-0397-4E72-B160-EFA52BC4A0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DCD6546B-A295-4E43-B235-6FA5880F97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1B524F8B-05E7-4EED-B552-D581DF9099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72695B3C-99D9-4457-8461-88352CA161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3FA1ECDE-E516-44AA-A676-2D54B6D296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C0CF040B-7F44-4058-BEA7-36CA56F2DD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5AB3EA48-46CC-4411-A69E-40E3522FBC9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723FA6BA-C52C-40EA-9B4D-2B9E958EFF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4C88FB5C-AC3F-4239-8EEA-8106F899C4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2309DE55-C16E-4B20-836C-7DCC617ABB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C791797A-5EB7-4539-A09A-9A23CDBCB9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E1CA15E8-4601-4CD3-A06B-AB76725091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80DA9B4F-2809-4CE8-A81E-F7A945ABCA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87C9110F-A3ED-4F4D-942C-B75B237AF6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A139BE6-93FE-4155-BA0D-6DCB7143AA0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304802FB-C939-4BDF-95FD-4EB00F1110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719E8A1C-EC58-4035-B393-26FE5BEC7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90576533-DD79-40AF-8978-1A9F159D7AE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3E146981-BFC1-43E0-9588-A946EC0D55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B73DEFFA-091C-4AC7-A949-45184028A43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F797DCDF-E2C6-4476-9ABA-903364D98A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E77D5C35-F11F-455B-8F47-3135C0A7C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8D37F5AD-973A-44EB-891B-96CEF180D2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7DD35529-97C9-4F1E-B58A-2D582E86AE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5F59F25D-D591-4094-8CAB-C13869EF55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515EF457-2FD7-4D93-924B-0094295CD0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6A0DE840-1D7F-44E7-A023-EEFBA844AA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3351C364-072D-4DC2-8578-C7A557DFD4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84F9D7FC-9D30-46D4-A00E-F7C7C582045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EF44D1D3-0FE2-42A9-B530-CC41CF4F1D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3CE5816E-80E0-4C80-B8FD-C0FFCA6BA5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7DE54E4F-00E5-498A-A293-ACD31DD73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0796E972-E13A-42C8-849B-73A1F9763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FE5B70B2-1D1E-4B00-9406-C263A8F91A3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1B0B7D8F-DE3F-4653-A3EE-42AC557EF4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121B0A28-44D7-476C-B4F3-56896543A8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69C55D4-8966-4E75-814C-5F7A1D9CAB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52E314D-8FE2-4C1E-AB21-7825EE6199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60E4CE18-D0C5-4D55-9888-17497D19E7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F364F1CA-1CF8-4E8B-BE8D-F6FA91E165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C538F40A-C833-49FD-B8CF-9F596B30B7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7478D1C1-6051-4FE0-8AFC-0CFC2C2C7A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F5845675-B992-45BF-B489-8E23C5CE11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36BC6569-B48E-4F66-AF1B-A93156B7CB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6C880654-7694-4665-95E5-3FAA0511ED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7FA6ABBE-406C-4F70-9471-00BAAAAB86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75348D66-776D-4AAE-8075-DBB4657239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97647CE5-BC37-4EDB-96CC-15D10CCE49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47F68BFB-BE2C-4201-A0CE-5C2E496CD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3C1B4C5E-C86B-48A7-A8D0-17249AED56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4C2BBEBC-45E2-4C33-8D83-6DA4B866D4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34A7830B-8525-47D4-946B-18B479C120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5CBC4C59-E422-4D0E-8CA2-0ED3B2762B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57C69C11-8DB6-4C25-AEFF-3EFA292D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835595BA-0D74-42AB-938E-A1A2D20E73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B1368F58-489D-4624-987D-C2A38AF2CF4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85223BC-DF6B-4DBD-B6B8-DCBBF05A0F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4EE85F3E-BB1E-41FF-8C0A-25AE346640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7D9F3D51-8100-4D8C-815A-A50413E2CB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8F59B5B0-E560-40D2-AA09-9A98F40775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3A16AF33-1C0D-417A-9DEC-EAB8763C08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A7AE933B-E860-496D-8A78-5BB0F5A6C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498B6CEE-9E55-4A6E-9A7C-A8DBB1332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4F51ACB2-F531-4CD1-9FFE-F4CF525324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0C5B59E-C7A7-4B4F-9D00-987F85730E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5AD5DA-5244-4632-B2EF-201C57EEF06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FDE97956-7A00-492F-BD5B-4880AF66CB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166FA83F-6E2A-4D47-A814-003E85BE02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4572447B-7982-4A5A-B152-9FF4526D2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0F1727B-CAF7-4D02-A2DE-77A0B70C5C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A11734A7-B46C-43DF-8133-15C9D9E6D0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53583E89-4934-441E-BFA8-68A487952B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990F7AE7-EE4F-4A98-8E78-8F1572D1A8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674CCDD8-B205-43FF-BC0C-807ABD8CD2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4FD733C2-574C-48CD-B5C6-CF68FBFA8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718C778-C8F6-40A5-89F3-D10BA51C05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23606D68-D9CF-47B3-A5FF-91CC3D47408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36E925-7953-414A-8647-E523EA7524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86A8D18C-3595-4443-BA88-EA5F8B42C9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F63FDF1E-9526-492A-B90A-D546A38E521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66EC210A-0D3D-4A73-9378-7768321A50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A93727B5-74DA-4F77-9458-6F6CE99CAF1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D3AE4C70-BC05-4270-ABE3-9093785F5AF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CE60B3F0-2BE5-4886-A4A8-2C7C11D821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6CC5FB4B-B32A-40F1-83F4-837B7AE8E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36FA0E09-0619-489F-A5D5-5A1024510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D6C05E93-EEF3-4F65-8FCA-8B1C9E75B0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718CAF5A-D726-4D83-AAA4-4CD10F526B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9F7553C1-74CD-4D91-825E-73C5E94670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31E3A266-404E-4E38-893C-BF78BAF3420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A665C5A3-CF39-4F70-8FF3-6B6736CC24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2ACCBCBB-9985-4D41-86C0-905491DB41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35E609FB-2F0D-4CCD-A2AE-E89EB1376A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25FB1EE2-EF10-4F2D-8DDF-1978D79CC1E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B174C8F-4090-492C-A4E6-022B59AF2B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3AED0727-3471-4B01-9C76-67DEE4FD6D7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E89EE98F-BB51-43D1-A280-8477E480C6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64C25B0E-C818-4258-8DC6-7A4E7F2EFA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5C50673D-4F82-4E8E-9122-87644AE8EB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FF88861-A414-458B-B73C-D26305B4C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0B44604F-1D24-4A25-B284-92B58386F7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8D3B7612-063C-488A-8B46-C9DB93DD4E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7E8C0266-45F6-40EB-9A9B-D4FEF610BA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364587F0-3DEC-489E-A319-D565064FD88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38AB5645-ED4C-4583-98EA-2BD6DDCEE42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732DEF63-24E7-47A8-9E3C-28B7F42825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3FE67477-ADA1-4313-9646-B982A4FDB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40F914-AD33-4A2D-AF33-4624A65FE92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77FFEB61-51C1-4453-9F90-2D1D1C6798A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1463D843-C3F8-4145-90A1-0FB0E9E615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BEA6C45-B7CB-4E15-9DA9-7B3A4C0DE9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0C73D714-55CB-4231-92A0-B17EF2F196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D13972D4-5FBF-4D49-954B-2762A669EA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23DC66B4-7F91-4016-B755-E693A6B944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4A84D2ED-BDDB-4624-AFB0-C014745876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5E7D88ED-9729-42E7-A0F2-2107FE888F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5D8E4EBD-B03B-46E2-A634-C246B14832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8BE6CB89-90E9-4CE0-AAF5-54D74C7BC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E54ECCA7-88ED-4DA6-925A-F3430A79CD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7630144-6460-4C51-B068-D14D2EF443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732EF280-6A5D-46C2-B745-51507D30E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CE2C5CD7-41AE-433A-8230-A3AC4E912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D4113353-26CD-4FC0-A576-0A0B0C538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5B4A7AB8-E94D-4557-A2CE-4055EDD63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EE43E11B-5F57-470F-B611-C9E06EB667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B6034688-0C46-4C09-94A3-AEE664652D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C1D2A26F-6104-475B-9E3B-5625E2E715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3CAF4C39-646E-4DDB-9157-BAAB6703F1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B02E51C3-9082-4D23-BBAA-8771A6DBC8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AE81AF12-AF90-4E12-87AA-71384D6473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A59C0154-CC50-4D28-8D21-8EDC04760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517F0F40-DE1F-4334-83B0-C77AD0F680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D5BFA004-DF72-451C-B284-6C2685475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40EA41A0-2350-4BD4-AD75-E7C20FB4BD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F8AC41F0-EE95-459D-A8B9-608BDDF0EA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FD707B5D-5AF6-4F19-92C0-1204259EE13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813CA09A-DF10-4D2B-B457-5300A22B9D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E170AB5F-00DA-4541-ACFF-C697E4703F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C27A7A04-AA52-4683-94B3-45324C805D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6DA930FB-23FB-4397-B16C-3006EBB8C0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112D69C-E7D6-4D77-8274-1B2FC1196E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E19325DE-9116-4C89-8498-89D5C220F5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5BA7BF34-7CF7-4ABD-AE09-AF269DFD5B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E239EE5F-B770-4C7C-8137-B8EB8C7614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17B02789-7991-4F7E-9DC0-9E5D3B5F8F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11AD1082-68F2-48A5-9E08-4461295FF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C1D19C4C-0BEB-47F0-8CA3-8D975BDA29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4267B925-CBA7-40FA-BC21-DFB10336DC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C62188F3-FCCE-4C47-9AE4-96BD703DDBC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DE4BF2-A2A5-4175-A923-566A7D2F5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376484B1-B5BC-4136-AE7B-A441C0D150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91A00083-9054-496F-A054-4F19B33420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CD470E45-E0FF-4E19-BCE3-88DA4C2D69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51F92E8F-D626-4438-8EEC-F870884A19C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ED713B94-C41F-460A-8C31-C5351C2059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FCF91158-E122-44C8-8EF8-FE681355BE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18987DB4-6C67-43C2-AB12-4F14B7844D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CF447A35-AC7E-4999-A9F8-AAC7361F78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EE8783F6-9BD0-4588-B31D-604F057AA0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F14E8E5D-819A-40B8-A6FE-E0741C65A46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F0FE941E-9D73-4980-9828-B5A71D46EC8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B19825ED-B913-46B3-8C09-02EEA0E90FA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A36D5C7A-1ED1-43D8-A53C-C71CCF395E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ABDCD396-6584-491F-8C32-ACB57D6432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9DBB42CE-22D8-49FF-9288-3710884E81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2B0536E5-569E-47C3-A046-BCF2EC1B6F2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3551EC2-BB3D-4454-89C4-EDD069EFBE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DFC73145-5CEE-4AEF-91C6-7C9E5748C9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850F5137-B52D-41F2-AAC7-764A66B783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2741249-2489-4C07-A05E-7CABD576BC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7FF01BD3-BD3E-4373-A42E-E8CF1D584F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E3B75278-4347-4C09-9B72-D81C2E22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D0C4A28-F17B-4FE1-9B25-AF9BAED64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E2DB1763-568B-41D3-854C-BC72A329B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C92AE58-C5E4-4989-BFD0-9885F034DC4E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E2735D73-89B6-45BE-9645-3650046044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2F71C28F-3ACE-4406-92FA-1BF2F8246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AD5A9683-FB5D-4709-BDD8-BC4C6D424BF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180BD067-4D1B-4E63-A100-082960B4FDB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C2E75EAF-F364-4580-853E-69495DA203D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58AB6030-A759-4946-A766-62D5234664D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36384AE-1330-4B54-A547-8704F9C416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BC5CD152-7519-4253-AC33-E99B9DD0D1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2B35A208-EA82-47D8-9BB6-E4B084E654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8234C30E-5313-4BA5-B1B3-4398AFCC7F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D395943E-5D94-444E-8872-75DCD76AAA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026A8B01-8F7F-4E6C-AC39-38F4E3060A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79D28A18-99E4-4854-8D60-4B0F55D9A4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3A99D0E-B14B-4681-B8F4-3819EBB3A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3EE32BA0-EA9C-418D-9AC6-714B8CE3A2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D2686D3E-2B73-45C6-8D89-C6AFAD7D7F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C5D3A78E-62A0-4495-A80F-5AC8EA81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12A4236C-584E-4EDD-A8F1-2639751FA9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244C7B53-5833-4520-B71C-FC8E8433FBD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E1CB73DB-1007-4CB2-BB9C-471D5727A95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798D976-6B18-401D-BE8E-658409BF6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D32CBFF6-0FCE-4093-A64D-2763F6E29F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7B68116D-A865-4A4B-800F-2FF62851719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D1E4A911-F352-46A2-8B70-66A2EE5314C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331DB3C6-F92F-41CE-9F46-4D70FE107B0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B84B9046-6C93-45B5-B682-B208346D309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1B66A3F8-A52D-46E9-A2CC-2B51626374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A34184D9-5300-402F-9D03-FFF974AF2E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22A432C-BCFA-4A4D-9360-D9EE7BBC37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68B68874-DFCE-46B6-A3D7-158FDAB4AC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BCAB2689-84BE-4BD7-A3EF-9A4D79325E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F46666D-CFBA-41BE-A898-3F4EA0E8D7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2C021C3B-A1B4-41A6-BC4D-326DC774653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40496114-F69D-434B-9732-8563FF40B53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CABE864E-5BE9-4AC0-AF3B-DBEE8C62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8E87F2CC-6E3D-4F93-8F78-2D6C304A1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938E07A8-A6EC-4A58-BBCB-0C7A6DA42E4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632EAF2-938D-490A-ABFC-3699A250BB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5D146A49-504F-402D-BDBB-9B96EC0AA8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DFC85964-0E9C-4429-9984-95438A2AFC0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C442418D-7029-49A4-B1AE-0AC2462288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14C1D428-F09B-4A3F-AAA1-582F53296A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DB2B79D7-BA8F-484E-9788-A0B2AF7ADA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CBCF105E-E2DF-4338-BEEE-719A211A892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723CBC98-18FF-4B8E-9940-4BDBC09B3F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F0AA9727-CA19-4B8F-B41A-D3E302AF1F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96026F84-7037-4A81-A25F-1DAF8522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EA43F0BC-ADF5-4B6A-A5F2-565221C730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FE62286F-62E7-47EC-986C-79ED8A68C4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926EADA8-938D-4623-A9A4-53D9FCB3848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0A5D04D7-9BA1-4D8F-8478-80C9D4415C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145AA335-C2CE-4B09-BAB3-9EC162BF8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344960D0-DE88-4813-A35C-F4C6D764F5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898DAC9C-F405-44E7-9DC9-8DAB2E7F8A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09A428CA-3E22-46F5-AB82-67F25456EA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60DBBBF8-C673-4355-9CCC-08DC9767AB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B692CDB3-EBFB-4648-84AF-842DB75A75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7D8E70DB-74AD-4491-83FF-03103377AE0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35B67B6-2244-40C6-B507-9B0C0BCCD4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C5B22F8-BB05-4EE0-AD08-4E6F8F8F59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52EAC592-DA60-45CC-8516-C8A561C16E1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169D53A2-EE38-4F3A-9B84-E1E2BDE5067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B29E1082-902D-4A6F-8F4E-07534E0F8DE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E32636A-32B5-4074-A99C-9855B8F8FD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D080387A-3C71-4637-95C9-76EC3873DC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71D62401-3281-42D0-A9E8-6DE829B8CB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CBC3095D-4DF9-4B17-9512-1E4D64E1BF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A523E7B5-510C-4FBD-9B55-29B31EF8DF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9695E9CD-830D-42C9-861E-93D6641A59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86B8B845-18D6-4478-878D-31B02B49AB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7F928D7-6736-4793-9424-6F59E9A3055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76FB401A-4E73-4176-B871-08A0F3E67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DC75308-21A9-4D50-80DB-62B8EC2B81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ED4C8122-F61A-48C7-94D1-90C8F7FA00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1EDC9143-3A70-4CF8-82FD-F2799828068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19C139D4-DF26-41F0-9BEA-D7767D014D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2859FFAA-C660-46E8-BF64-B409BEAE9F6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6F19A785-2B93-4349-A45E-6747004DF3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B93AF02C-67B1-4236-815D-DD99A0767B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86FF5C33-103E-4E24-A4A5-572A77175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5FEEDB84-8B16-41F2-9701-EAEBF5245E8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9148BE2-7537-4DCE-BC20-3FF4D74F35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9EDAEDA1-9628-468A-BDDE-7CF2AB737F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A61551CF-2289-4DEF-BB5D-F08CD2C067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7068F12B-6D2F-4892-810B-D562E66671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8486CA13-4210-4A6A-BF2D-236F5F7918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CD967AAC-60D0-48A7-BBD1-1305AC0605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E328BE93-5AD5-4002-975E-3F0AA32EF8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769C3D7B-5432-43C5-A975-8EB2DB9CC0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80DA6E0A-B4E6-41BB-AEEE-F8F87666FA5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507668FE-1E6C-4458-B2B1-226CB8F402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B032592E-374B-4BED-83A0-658F95CC4B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39EB2C4B-7010-4BB2-A4CA-CE497314F4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A8B5B6F3-2AE1-4B56-8E5D-28050166C6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7149BAE2-6038-4EF7-8362-57C03A0BA9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F415E80B-3003-48EB-A355-C8210A8907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42878D9-6646-4001-92DC-081711E7B5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457BD951-2C04-4B7A-ADC2-2FA71EC68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AF8B251A-7CF5-4412-9478-F5D807F1E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AB1E35CC-7512-4C15-9011-9EBD62E7313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F90189B0-F389-432D-A9B2-BBF6899ABB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91E4F98D-23C0-4505-841C-8807F4F7DA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9642E50C-2E38-4F69-8D7C-FC65F49F7D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65CBB353-D8A7-4EE5-AF0D-513E352C97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245B27A9-CC1E-4268-A54D-183758B14D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803C7821-813F-4992-957D-C5B8207CA25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F6AC3802-717C-4CE2-BA8A-F10AAD5397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B0125926-F5F8-4218-BFEC-DDAAC0EF47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F4235A65-6451-4F32-9434-4DD6EADE80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9B7F8041-B48E-4357-BA36-4A20EADE63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64F21CB7-FFCD-410F-AF85-A478450487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B43060DD-1B54-468D-9C28-B808D44A27B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2665F982-7304-4AD3-B26D-104E99274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44DB648E-4244-43C5-8E26-D9E7CF502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FAD661D0-6732-4AAF-A987-C852A36D41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0D7F8BE2-B558-47E4-9E9F-922C1D69B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23ED9CD-6FC7-4DD2-B6E2-2DD1F647FD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A0E86D86-2486-4C22-9248-60148936F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6B1C564D-F86D-41E6-A657-1F8B8B2B3D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C4E1C216-0889-4312-BA0F-02F5D82C4C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D83935F5-3EB2-4ECE-80E9-A0970B6D2E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A87C1421-9AF4-4D5A-ABB6-4C62550E2C8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06F12648-CA54-457E-8B83-8EEEBF8CA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581F2E4F-2879-46B9-A8F2-A99589A1D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A07E00B1-533D-44D4-9D58-8C4E10D231A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B4C3DB82-BD85-4FF4-B3CA-A98F398D99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718462ED-7011-4C17-85E2-73110D25DE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2A1CB023-8E0F-47C4-874E-A539DDD0D8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B94CE5B6-320F-4657-B9EF-AD53FC85476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CBDB1FE3-A315-4907-9E17-EBC4637362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B55AC0-EDD6-4307-9AB1-BA40DE17CD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EBC4184A-ED9A-40C7-BA7E-939565234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1B445AFA-FD3C-4315-A399-2E1549C634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AA3E056E-6981-4198-98D5-82137A36EC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702CE065-62CA-497E-8449-81FC0768BC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36D53CD1-1107-4734-AA1A-0FE256C6E5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E03D2618-A538-42B1-95EA-BDF964CB1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B2209C2E-8F1D-4533-A6F7-9F42614592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3E3ED873-D332-4733-8181-D48494985A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EE967330-4C0F-477A-9F35-1C547C9BCCA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6EAFB9AE-9C14-4A47-BE16-9D224FC91F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6FC29BB6-3744-4649-B189-29A6FCB998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2930DC54-13C9-4BD6-89E0-51DE8E76DAE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B1BA03DC-5044-48CD-A6FE-BFD6D44FA96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A7F5D606-BACF-4F61-9204-915A9319DAA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09F49922-A716-4C99-8365-C7563167F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5547646C-37DB-4811-8185-561D8FB492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9ACC9C8-16EC-46F3-ABB0-CADE306A3E7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87486124-82C1-479D-A470-75B19074C5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6FF3A9A8-EDE8-4F62-A56C-7A0B4B71BA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54FCE483-02B4-4DBE-A96D-5AC1DFC691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494C8CA8-691A-47E5-9674-31413E6181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CEBCBCB0-3E6C-45AE-B1AC-18318C4A2F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826F1222-96B8-4A0F-9891-603B9CD577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78DA1984-58BD-4E9E-84A7-63279123B2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9E376664-2DC6-4194-B3F6-56AF4F4E65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23FB296C-9E40-4926-AA29-4A1511A3B1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30429925-1A71-4A88-8866-91C066B0B9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8BE8E663-998B-4288-8E34-CA262A76F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CDB00BA3-05EE-4FAB-ADC2-7573726963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360BFBB2-C635-41BB-8CAB-434FE849C1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8D782E14-4301-4479-83A4-19BF7DCD1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F94CCB22-13D5-45A7-882C-B09E39E305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4192AB3A-7FB2-4669-8499-500667B36D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C518FCE6-46F1-4A80-BFFB-0F72424BF8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1EF949BC-2F35-477B-9296-2265699F16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5647A7B6-52C7-4E0D-9CFD-6FDD8E3EE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B89E1B97-6AC8-45B6-A98E-6F304D930D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0A8FC8F6-4673-4C29-B3D4-25C6A624C0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8D6E6FC-0BAF-4222-8C75-9BF4CF640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AA1CA30F-4A0F-4B4D-AE6C-E4919D1F7B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98070FDC-C902-48AF-ADEA-068B7612AD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3DA029F6-423E-4ECC-A8F9-DD2D1A5E68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F1370E80-9870-495C-AEEB-57A84F6CF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D678231F-CB1A-457D-989A-B7C88CF94A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3DEEBAAC-8670-4D8C-B431-538166F0CC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B101AE92-EDEF-4FF3-BF61-9B3E7ED758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9343F0E6-C368-4057-872B-66B51B9AA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4F575250-68A3-4901-A96E-D6B48961A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1731CC65-1760-49A3-BF64-08A992C926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38BACC25-D20D-40F1-B9B3-4F0359FE4D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02EB83FE-F79B-49CE-9128-469D90BD55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E8A05088-CD73-4C5A-A7D3-163005CB08B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1B74BCB2-593E-426D-A771-881A19C41D4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140C26F0-0DBB-466E-A4EC-30FF805A3E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506B34F5-F52C-4CE6-B504-6D58F0BFF32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324CB418-12DC-4C88-A8AD-37E031F22C7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9E04F3C8-C18C-496B-80C5-5295BC379AD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B8589392-0AAB-4788-A32C-50A2DD596D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C33ACA1D-4D1D-4331-B192-269723307E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80C7DA72-AA8A-4343-AF4A-D3D0EF62EC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85E56834-1C28-42DF-84E3-7E74313C7A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04A714A9-D9D4-4E7C-A6E4-E3A5ECC899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99948599-43D9-4597-8AC3-4122927961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AA6836A6-0D4C-442F-AF80-42E943705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30A5E256-90B5-43EB-B359-2971492B0D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E4562D72-4CED-477B-9CA3-6BB9E25046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EF00A390-3C74-4F66-86C7-5FECDEE29C7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897C76DD-6CD5-43CF-9581-4C57B1AB81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83478112-6C90-43B0-9583-A33ADBE428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879CD0C9-9394-4A84-89A3-ADD1F4060B0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BC22849D-FFB0-443B-8BD0-BA2DB2B1F0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65E53CA4-62DA-459F-9975-CC4B1937C0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4F33908F-CBCC-4B3B-BDC5-458474C2CB9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26D6429D-A28A-4560-A9DE-D5E22F6EEDF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CFAA5CCF-BAEE-4B09-8C90-0C1F06D745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3EAB8F87-3C01-4FFE-8983-0CBA82CA8D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89C033E7-B723-4A51-8ABA-B9C390EBD3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B3B03048-4F8C-47CB-8FCC-477BC87AF6E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B21B3F9C-B809-4FA2-8426-BB3B95184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7F12EB7F-0B51-4F9A-BE4C-4FF7F4CF5E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228C3B8E-107A-4939-9E90-DEC110B264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2C389AEE-F399-4E9B-A2D0-780858D8B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C0A0895E-B134-4052-B94D-8AA16A55A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32336E93-9779-4ED2-9794-45A7339EA9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F939BFC4-8061-4AA3-8F2D-A6980430DF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14290023-06CE-4D9F-8F42-5ADECF0E9C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D500951-5715-4CA5-BE25-AEA741A0697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D515F338-C760-495B-A873-E8C38F924E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30877034-BA67-47BE-B5D6-9B42C2B91E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5AB8C7AB-D48F-468D-B969-AAD6BD97126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8704E0B7-60FF-4985-B2F5-1368F616B3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649C6879-C998-4B35-81C4-D757705501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7470C44E-E20D-4E89-B5B7-6C960A2E01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2F771CDF-EF0C-4A74-B18D-AFA71C4BB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4F823C78-C56D-4DB8-84B7-06283871595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1FE2A2FF-2CEE-4353-AFE1-D3671BE99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0B1AAC50-42DB-4889-B029-3B368BBF87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4BC69FAB-AFB0-46A2-AA11-1D229C3530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84D80F73-1088-4EEA-9717-EB5AB209D1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1F8D3903-55AC-4B0C-9654-C01D676155A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1F4E2BF1-D0E1-47EB-ABB4-1237CC10FD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5EA3661B-EB74-4D54-9DA5-FB8DB9314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904243BC-25A2-4C30-9FC2-C5ADA3E01C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BCAB3AAA-1C3C-4EC1-9C06-B13874473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B9280DC-8E5C-4E96-A10F-E909EE6058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BF8FDFD-1C96-4FF2-87F9-20ED683A05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37D16B5C-51AB-478C-A1A4-327EA52A75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FE58AB9-1681-4E7E-B988-85333F73E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D6C3962-9651-482F-8E2F-E62C854B887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AC71E4B2-4DEC-466C-B863-80DF7A558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CF871FD0-7408-4F88-8235-CC51227ABA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3C1BC7F-23C0-44AC-9136-5A74A39359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43272A35-A1A1-4BB0-90BC-B6CD898090D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61081ACD-F4F0-47DF-A3F7-DB519AA766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589F3151-AA22-4BD8-82B2-E4C070398A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FB81E0F-6978-408C-828D-35F95CB76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3D5C04A9-E98E-43FF-860D-97F4574B91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E215E7BC-93CD-4458-8BB8-B172316D30C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A1E9952-9C16-4FCF-B0CB-505C5C6301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A0C399B7-1567-4DBB-BB9D-A0FA528E2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5AFD2466-7AA6-413E-BB3F-470EFAB5EF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910CE29-9C49-47FB-BAE6-7E1DD76C31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428F8D0-9216-4C7C-BE79-699BC68D42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942AAC2-09A2-49B5-BDE5-2686BC7FAA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AC4231A-2676-43FB-8B96-596C449130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6EAC4516-5AFD-41D5-B8B0-D6D4FA3565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CA606BB0-4BF3-46E3-A4B6-5342814E16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FCC160CE-6094-45B0-A1B9-043D4C21B3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E5952F6-529F-4B11-A984-18CBF648F8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D6D899D6-550C-41E0-AAF6-C2F972760F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CEF5137A-2D89-48CC-ACDD-C6458C5682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07F5BA1B-DB1D-46C5-AA2F-6D9947680C2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7DA92FEA-EFC4-4BE3-A23F-CEF2D77126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7546F44F-9DD5-4D2B-B15D-B7905B082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56AEF5E2-47D7-4F9B-B75A-AA55CFD0A0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605B0E4-03F0-41F7-BDAB-F2B1D9219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20E3DD58-D96C-4FCA-B748-CD0F50D3AE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CDD20AC-2540-46AA-805B-01366CBEE2D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36FB1E8-7A92-4363-B287-8D13265488E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59D9BAC3-BCBD-496B-8041-2C0E8EB171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68406165-79A3-46E5-ADDF-3ACCE5A451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C2DD8E21-409D-4988-9EF2-64C861E8EC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8D503900-E0F0-4948-A00D-B8528CD6F8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EA39A352-9F34-4D04-A427-8E341032AF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4008F036-A401-4F9E-A666-6DEBC578A8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DFE01C86-8C5D-44C6-8AB7-CDC824B223B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B98CA04-160A-4A75-8480-F890FFEA40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52E2ED08-A6D1-4678-A7E6-A81F7A97EE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EDA6CB2D-CF3E-450F-A93F-804CA80E39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DDF17D56-703E-410B-83E8-338B1AA093D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260E052A-12E6-4ED6-B73F-0D8C57594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7F9ABD9A-F081-41EA-A1AA-46928F3636A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A52B2A95-BB95-442A-9A60-D0B3410D6CA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492DD36F-F648-450B-B40F-2FCA61497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38D9E437-DC67-44BC-93F7-AE1C6309E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B3C68DC2-C82A-453D-9EF6-2D3A9E479F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C3137DF5-B97F-4F74-B099-1B342C2360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6405E5C3-B1C8-49D6-BBBB-60B133ACE6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5CC9C315-53B1-4024-84FB-0E26D58050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6A829302-ED8F-45A2-8196-8D5973D063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E9796CF1-E1FA-448D-B04D-C6D2E91E7F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30075B6F-A5C2-461F-9217-9A705DA452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549BB7FE-67FA-49AB-8639-511A9A137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664041C3-8030-4263-85DF-8FE599D7FA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D063336-636C-4ECB-93C7-6168D02D7A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C2036745-A98F-483D-BFD4-F39818F41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C6BC0B0B-9CF3-4200-A02C-22F52ACE89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78B5171F-496F-4B35-B8E5-7D5CC0C92D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B16CFA9-AC82-4254-BF45-88A27B3241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C09E05F-13CB-4404-805E-DA01ECB6F2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37D81EAD-EDCE-48CA-A4A8-92D43BA84C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D4F8030E-5ACF-4408-9DD4-A3EEF3E002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36FFAB6C-2E00-4943-A704-E819E2C6BF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D72A13F3-FC81-4FBA-805F-69DA0F0DFB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734E8BF5-E381-495F-A5F4-52D2079B31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AEA01CB7-9BF9-49FC-A327-ACCFAF64AA2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B3D8A44-4A1A-4CC4-9502-8DAB5FF09F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0BBF10C6-556E-46B4-AA19-339A4F38856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D8491933-2CC0-42F0-8CC8-408881122E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0C0EE2C-CA75-445E-84FF-D85101D2DC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85D04E97-8539-433F-8F3B-756FF1932E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274CF95-BAEC-497B-8049-2B567F3B2A7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BED8960-8DC7-4290-B58C-BBD76DDECB5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7CFA5DF-5DFE-48C3-8392-252BD54E3C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E6B8CD1C-E705-46C4-85F2-C1A7CB2D35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D3EE1574-0615-482D-A1C7-F65B979F8F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1CC4068D-0506-4B6F-A5C6-002927A2C5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4608AEA8-E0A0-4A14-A122-3D254C85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7DA5F412-CFAA-416B-9EBD-08BE4F1EC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6E56617B-924F-405E-B8A9-9D566664CA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04D90AEB-0714-4119-A7DB-7CD8B4D683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32568D00-5CE8-408F-9237-FCEDD0682B6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58AC7E27-9877-4D15-B153-39C22F7122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B73312C1-0263-46C3-8075-5D2260B518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A939B7CD-01D2-4AA6-9E38-FBA21B687B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27AF520A-D1A0-4239-8176-08D87517BDC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0DBF1C43-7F4C-4D0E-A99E-691A770414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C067736-BB08-4B4D-AD17-D8D1C8B4DD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7D50ADF-7C21-4359-955F-C750E7B6C7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C1F81946-C7A4-4A7D-A091-1A523C1D1A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70FAF2-E26E-4E05-838C-88CC5AADD0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42FAAF4C-0FEB-48DB-8A5D-D0392CE82B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5E0750A4-0C83-4877-86F4-4303102EF4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24E8549A-040E-4C23-AE26-8806044E0D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799A64B-EE33-4C51-A6AD-A411843DB2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ED44A693-06AA-4173-87CF-279E1A8994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483156ED-5763-439C-BE35-D2ED0DFF37C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8317AE97-BB2E-4E6F-8E0B-438FDD9123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7E68BFDE-A607-456B-B94E-2534BE22BD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A390B637-8A2D-46A5-B37E-54E171281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29C9DD37-C07D-4281-9FF1-F12885E5F3D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1E8A484E-BB68-43B5-86D5-2D88803E791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0A0962A-77A5-4498-9D03-E4B457FCEC7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7CBDEA6C-3FEE-4A96-B5A7-65FC0F0E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568193B1-5292-4BC7-BDBB-CF1EED56B0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B7A0ABF4-0B0D-4C53-9B8E-27ABE86D622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FC789387-3F15-4595-B99D-A98C375E24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16F7E02E-EF63-4042-A0CF-09539FE79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5E3F877-38A3-43E1-BC49-B8002F6487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7E7173E6-719D-4741-BF78-A5E0C0FC6E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DA148E98-D28B-414A-BAAA-48A0A8521A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240D3184-7A9D-4D4B-A0C3-2D2124FD45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8789A994-0B0C-43EB-8EC0-C047FA2543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79B90814-ABC3-4E18-888F-8566D32F5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7BDA31E-35A6-48E9-9299-695638638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E8DCBD5-8528-4DF5-B34C-18C99CFC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71628038-E410-46F7-A6F1-9DFE5548AE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A344EEC8-B147-4C40-9917-99E27CEB11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624496F0-DD95-42DF-A9CB-AD10030398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6C34EFD-50BD-4031-8BFD-E50BE77862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DAC4F635-40C2-4A60-AFF0-AE639BA715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09F07C4-F338-4204-83D0-74039CA74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BD244E25-9B3D-4F88-A0A3-15EEB43647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35E295D-DC35-46E3-9D22-5818960599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11CD02E4-2594-4D0E-99F4-50296A652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6D99A94-0B6C-4C3C-8977-2DAAAFE323C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003F75C1-B9E0-45A4-8252-769484613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CF1F1C3-3328-4B65-B2CA-F10F7CB8BA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D0880A4B-84BA-4E26-BFCD-6EC1928619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5C90A119-4490-4AAE-BA85-15C54D8648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EA956F78-7297-46D9-8F79-5C5ED15759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9B084F8C-6998-4D9F-A2AA-A3519F16C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F1665977-0342-4C62-85FD-A247DD0A45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2F53621A-BE76-4D05-956A-532BB8D3B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E0067982-1F9B-4144-AC78-DBBF0BAF57A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FA1456B0-FA9A-45E8-BB6E-AA356F48AE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47B2517A-C039-4311-AEBE-0BC638239D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F0E7DA12-2538-44A8-B001-965406D2DC6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AB80E19-BA78-4664-BB8B-471872DD61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419906D8-F7B0-46FA-920A-5E08FFD82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1562AB9D-03CA-417D-AF69-832A32A43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B6B16DC4-2703-432B-9584-E15FC044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069A14D-133C-4E50-A94E-052B699F7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604F2F12-6D8A-4561-B8D5-7CAEF470077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C68AEF10-7DEB-426C-9326-06581A5D30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82302EDC-BE86-40F2-9FE3-B58E6714D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7FBB7D5A-0D99-48EC-ADD5-EBC707114E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327C39DD-75D8-4E48-A748-7F4D69B0B5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C8158F09-9AB4-43E6-B0E5-1AE578DB51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E0BD69B-955F-4CBB-B857-7F6542B5539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374EB644-A18F-42C4-B1FB-BBAA187F04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9589EA28-2B8F-40FE-850F-3D3AAFD4B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03C99C4C-43E0-470A-8F14-0ED5A11CCD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D5709944-871E-469B-9C7C-E42DDA9190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CAA3F6C9-8212-4853-AD53-B0A82E1A7B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C5C154F1-3022-4234-BCB9-EDBE8630E3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74EB147F-1A9C-4521-9C3B-CBD5F3BE0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14FC3F1B-B7D6-4957-B47B-E07464182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B30E75D0-5196-4554-81EE-7D62185C78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8A4CF1D9-C9C8-432D-9FEB-4029AFFE38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9D5E1BE9-7B46-4C6A-A3E8-DA9ACCA606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21019FE3-05E5-42C3-AEEF-3501000B1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E831F1FA-16B6-4877-9BCA-1AF7273354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3B25EE77-7991-4DE2-ACDE-562DC71F3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7661FEE7-F806-4C87-BA4C-901F56373E9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F985A327-6023-4031-988C-240267AB6B6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C633C8B4-8981-459D-AFBE-ACD868DC0C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BF13EDB7-3A3E-419A-A1AF-5C024665D6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5F7DFDFA-752F-4BC8-9A79-45C09E1072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7D5C0FAD-DE75-4295-9897-288D16A9BC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DCA3E53-5C54-4FF9-ACA2-2ECB3612BA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C106A960-1DA3-40A0-9BBC-20BF23D063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AC21659E-4238-4F5C-9B0F-C95C00452CB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915D766B-30A6-4CDD-85E3-379FEA023D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B4810C81-2E00-4891-A2BE-A08A9C912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89318BBB-BDE2-41CD-8BEF-6F337FD1E3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DF7A41F7-1079-4442-AF99-59171B2418D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6CCA3C35-17D7-435F-9071-159A112AA43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7224B04B-FB91-4613-836A-85CEFCD5C02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7DED33F9-8ED8-4BF0-8EDA-86A9295B05B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9F3246F3-EBD0-437E-9B49-91545D3758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A12FB605-F5F2-463C-9C3D-4A57BBF624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C7068D3F-842E-49B5-AA94-B7F8EAA2B3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1F19B8D3-46FD-449A-89CE-52D0DD5244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86EF8C7F-ABCC-4B1D-9E30-555DF7A970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CF5E795B-4E17-4F78-B704-60302297D4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BB0012A9-E9C4-4403-A01C-F2D62EDD0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CC8FB848-47BC-4B99-BB18-83FEE4195D8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626B6D96-92B3-47D5-8ECF-1C22E3B1C1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A62FB03-059B-4A0D-8AB5-7582701166F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E91E47B-0B12-4850-BDEA-8C3894D944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C20BB428-C096-478F-A7BD-2A21C014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58E8B583-3AA5-4849-8432-18E201ADE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54D238C3-1ABC-4775-9B86-D36E9BB1B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AACEB641-250D-41F0-864D-166E0EEB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68D754D2-D716-46F4-B90E-292113B254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285825EC-6EEE-4E58-B057-47D4A8F0BEB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8B1E2021-F093-4055-9CEB-BD1C2EBE82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56EBB03-336B-4ED7-9110-03C5FB95CA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3" name="Text Box 6">
          <a:extLst>
            <a:ext uri="{FF2B5EF4-FFF2-40B4-BE49-F238E27FC236}">
              <a16:creationId xmlns:a16="http://schemas.microsoft.com/office/drawing/2014/main" id="{52693FC8-0852-46E8-956F-03ABB5687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7557D29F-B0B5-4232-A82A-59CF99A464F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0F30AD4E-AB60-4835-B60F-AAD5A4F25B6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935BD014-088F-4271-936B-7876E9C178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B9E6B41B-2024-49AE-9562-F380F31BD7F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8594C8E-73B9-49A4-80FF-21321DACED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9" name="Text Box 6">
          <a:extLst>
            <a:ext uri="{FF2B5EF4-FFF2-40B4-BE49-F238E27FC236}">
              <a16:creationId xmlns:a16="http://schemas.microsoft.com/office/drawing/2014/main" id="{3E504892-7701-4C44-8E40-76454B1751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39AA71EE-4B77-49AB-9857-000DB524B6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1" name="Text Box 6">
          <a:extLst>
            <a:ext uri="{FF2B5EF4-FFF2-40B4-BE49-F238E27FC236}">
              <a16:creationId xmlns:a16="http://schemas.microsoft.com/office/drawing/2014/main" id="{D3529BCE-D616-4511-96CE-F8286E7159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613F67C0-F8EE-4676-A07B-1ABE06D9D2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EC25DCBE-0B82-40CA-835B-005E9E6FEB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AFB37911-719C-4C46-B103-ADA17849800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892B9731-4E01-4555-B76E-54426F4D76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0C52C115-1D5E-4DA2-AF43-E754AD07F9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B7BBF5D9-40D5-4F05-8441-7B3F8E1622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7B498DEB-27D2-47AE-9E5E-949F65E8A97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03D91FFA-BF8A-4444-8BB4-8173F1DC88E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AAA89EF3-617B-4B56-8590-0B22CE20265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BD73CCB-BE1F-4F05-86AB-09A167A9E29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177EEFA4-42A9-47EA-A574-2323F6FB30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9B39B72D-3F7A-4C90-997C-CABD1EE150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B9AE3E76-5789-4809-8E0B-2AEAF6B76F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6D01AF18-0D2B-4260-B77E-D3B5799A29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882170C2-F492-446F-AA29-A22412B753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6A5BB663-6BF4-4E9C-AB79-CD6A94E7ED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4F7F1D0-2C73-41EA-881E-4B057642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8D9D52D0-ACC4-4EAC-824C-662E0B886E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828136CF-4C15-4F54-984C-B98B5213CC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421F95EA-CDE6-4B41-A931-2680382E11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AD7AA2B1-E5F8-49CF-A34D-06EC8EF52C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2BD5CB24-2FDA-4477-A1E0-A4C06AD919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513B2891-887E-4CF6-A82C-111EA5F18F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F481435F-906D-45A6-B22A-0050D9B0C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65031DCB-5DF5-4E84-9CCE-EFB24FE4B2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8C90ADBA-AC5C-453C-815A-8D981A6629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B9192691-8647-40F0-864D-2494A46E53A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BAA9E926-9920-4B09-9E52-C54FFB021DF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23D67F25-3AD5-4E49-ACE6-80B4FBD63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1" name="Text Box 6">
          <a:extLst>
            <a:ext uri="{FF2B5EF4-FFF2-40B4-BE49-F238E27FC236}">
              <a16:creationId xmlns:a16="http://schemas.microsoft.com/office/drawing/2014/main" id="{BAA76896-AC96-4122-8B44-6844DFDF7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5CA844E4-7868-403B-9929-8A4BE038C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FF629A8D-F14A-49C3-8BD7-DC3C8E51AF3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313DD4CC-CEBD-4A8C-B7CB-74DC2D5A10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4B198B44-58B3-4B03-8258-9076A1A99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58D92C8-2370-464D-BF3C-0F749F3A07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EC904760-1818-4493-A0E6-C5222564D5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A1FE993F-085F-4A94-ACCC-3D707F5425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285932E-A522-4D9B-BD6E-FC2B3B1DE3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4634E0AD-EC9D-479E-8966-F2F99A6C24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80C6EF68-29A8-4A4A-AF55-8F138F7AD5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ECF7AAD4-8C08-4735-9B1C-2188DB224E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A1ACC1DD-A699-4D10-882D-0075078DC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4622671B-C797-4928-8E48-EC9D396DA7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51996661-AAF2-4EE8-A04A-D9494C5412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D085D0DB-29D3-40EF-ADD1-C96B4E6843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21752BD-C079-4CAB-ABD4-505456211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CD74B311-BEC4-4131-BD88-95F6D67432D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0758AEC-2F1C-42E4-92A5-0172C44309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85C35FBE-F864-47A1-9287-5414148DA8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3EBC28E5-071B-4231-A89C-C41DAD7F20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DF715823-2503-4685-A854-41C73B09AB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31C50063-1CCD-4FA3-B4B2-F200C2F38C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75CF609B-F4C2-4FDD-8A5B-A65FCC0386C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4FA77307-5EEB-42B0-8957-0A97BF91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FFCCA07-DA7A-43E4-B2EA-602E7E6851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7C782F4F-2E39-4003-BD48-EDF4FB3A9F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99BF3D7E-9F7F-446B-8377-2500EAE4F4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03661E5D-49B9-422A-AD02-48E3B15570B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942743EF-6F5C-45B3-97AA-8D5FD04F8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D8967415-752E-44B7-B653-510E8F9D7E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4CD4DD5B-21C1-4EC6-AEA5-37E2DBCD09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12220A3E-F513-4967-AF84-8CE74ADF52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841C5B02-B67C-4230-BF86-81F362ED8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5EB2A348-3B3F-4122-BE54-62DF2A1DD2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45DB0505-5648-4C72-B22A-82BD6B8537C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E7413ABC-BF3C-42C6-81FC-C88CEBE31D1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94B30AA6-B74B-4C89-922C-4AEFF58D3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1733896E-3450-4CA6-A78C-D3B36D1DF5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723C7981-FF16-4E3C-BFC3-6273B3E3C0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CB61F293-A64A-4069-825F-CE3121DAD5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72882FD-CAEB-4027-8E10-C568DDCDD0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94769364-873D-4524-8B82-D1315059E7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AE118950-8611-422E-A4FB-C4287F9058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D565CE1B-6106-4FDB-AE8D-E5FAA46260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03530C7F-D5FC-4772-8DC2-22D11393A9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78A3CF41-D7C1-49D1-BDAC-7F7ACF70B3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B27AA2A6-F8BD-4ACF-9825-0D3739BEC2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2173ED31-B4F5-4DB9-8EFD-5090446ABC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131E3B6D-4540-4BBA-807B-815A9ED84D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0FC20D12-CF99-408D-9333-76AAB88E39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D652619-A9F7-4A3C-8E92-0873F3526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5672C12C-B528-42BC-B960-FEC7B1EEA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24322ADC-7E00-4ECE-8F99-5112F29B9D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2087901D-880E-4812-B3BF-C69B9DE2534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B09901A3-487E-4313-8C95-52BB88D5B3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E0279F61-8F37-4914-96BA-9CD793142E6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8FFB8C10-3559-4D54-B061-2C00C266C1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D9CAAF-18C7-4628-84CD-933BE1D8E7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B6F05265-2069-4494-AC42-394F5126FF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1" name="Text Box 6">
          <a:extLst>
            <a:ext uri="{FF2B5EF4-FFF2-40B4-BE49-F238E27FC236}">
              <a16:creationId xmlns:a16="http://schemas.microsoft.com/office/drawing/2014/main" id="{45EED53F-C82A-4EB8-BDE2-58D023134D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BE9EF7AB-45C2-4A0A-B766-D21E2B92C7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B4ED583F-A2C9-41D6-8933-0D7BF3953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EC1D0270-2E8F-433D-B800-D442A18CF7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2D97921B-48F5-44A1-A24A-D9B1B5EDA8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C9E25C2E-4644-4A41-B4F4-18CD90EF57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F27AB3B8-BF1A-47D5-B8E5-2AE4622B10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E3E43213-1212-4C5F-982D-43ED072AB4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909B1315-D71A-4947-991D-6D7974AA3E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5AFA35C4-D90E-4233-9E9D-525AE6325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1B4E0F42-F78E-4D3C-A548-FC9B1666C8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04CB40BF-5CEB-4CF3-82E4-468865359B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706F8A40-9FC4-4AF0-8552-504AE9BCBD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46A25CA-AC63-4E49-B0F9-306004CF55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3DF76E0-4FE3-4EF0-83BF-4D9770146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FC09B9C3-BF6B-46E9-8E05-8AC17FB9D5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4CF5188-0CDA-41DA-B4D2-8DCAEC72B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7C4602FA-5112-41F7-9D31-FF9A7305F5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0EAD2AE3-8110-4CE1-99A4-0F3D2C0C8B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A3B21A8B-B11B-4FCF-B481-3E8DBD4A26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8212FEB6-971C-4DE1-9278-44FC3DC6E11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E25A3890-2090-4E34-8BB5-1F51A16BDF2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8F223680-78B5-4259-A34B-646EF6B61E9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6268F52E-627F-4BB0-A7A4-11229565D7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E9FFB5DF-5871-492B-A5C5-5AE3653209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DEDD9A2-FCE4-4354-AF2A-8C8B26A458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11F3DF43-609D-48A4-B23A-B6CB7F64D4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30077B26-9DC3-43F9-9689-FF852E4A0B7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E6636187-7C76-4F92-B510-7127447BED7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BA6B36B6-8784-4418-9325-150EB8AB6D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D7428D0B-BDCD-4B12-B321-CC410F68CE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1E02B0F2-7FA0-45C5-A347-9E5CEF2268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73B7C649-42E0-4AEE-B8A7-BFB87141E7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FFC34AE3-F28E-462F-815B-B0E08DE012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5" name="Text Box 6">
          <a:extLst>
            <a:ext uri="{FF2B5EF4-FFF2-40B4-BE49-F238E27FC236}">
              <a16:creationId xmlns:a16="http://schemas.microsoft.com/office/drawing/2014/main" id="{702A5EE2-F008-4951-B1FA-E48C9CAFA1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9916997A-53BC-4970-AE57-282FED0040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id="{39CB4085-150B-4AA6-8323-E5B538C3ED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F6B668DF-80A5-4D6B-A408-2EE32C5F1D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1996542F-16D5-4C06-8A8F-B88C2DCE3D2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37A8167D-AABE-4DAD-8B47-477318608C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C0901C8-7C4F-4D4D-824F-EC028938BE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71436DE4-3971-4D5B-9518-DFD866E193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4615E87B-1940-4CEC-BF6B-5DB5A8E89F9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01650F2F-D802-4F94-8210-997042BB50F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F6055A84-6000-4070-A9E8-124D375BE0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E78A658-37E9-4DA2-A26C-8B03C56558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D27FDF5-CC7F-4E3B-8083-7E003954A89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BB23672C-1318-4093-A7D3-7FA5ED78AD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290671F7-6CCD-46E7-9D2F-D7C8461A1A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DDB1D653-B19B-4780-83CB-D11EAFDA38A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5AD187-62F8-442B-BC36-8A2553AE63C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3DFA9F8-BC12-4732-BA9F-DBC977355C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80AED96-9AE8-4B1B-BDC5-9EE5B7B58B87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89EC8859-0147-4EEE-B40D-552CB20C90A9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88E482E5-FC25-44B7-9C11-008290080E9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40CF60F-2C2C-4144-B6B3-CCBACD8122A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3487736-E2A1-4762-B618-4523A5A168B1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2C83CEF4-3AE3-4144-AA6A-5D212A13AA8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FA9F2F4-A097-4B21-AF15-AC9BFF41BEFD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F3AEB0BE-B6D7-41B9-845F-EC4C8ABC31E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D6AF4C5A-8E07-4F1B-8EB4-FE9FBA51C6E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953C79F-6D20-4493-84FE-0A9D2891BBC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B3DB5CD2-2639-4177-AD96-3CA1ABCBCCC2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281F7E9F-A646-417D-A3BB-133803A11669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5538A27-3B29-4921-8B38-08BDF9BD9EDB}"/>
            </a:ext>
          </a:extLst>
        </xdr:cNvPr>
        <xdr:cNvSpPr txBox="1">
          <a:spLocks noChangeArrowheads="1"/>
        </xdr:cNvSpPr>
      </xdr:nvSpPr>
      <xdr:spPr bwMode="auto">
        <a:xfrm>
          <a:off x="314325" y="55403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2174D9FA-3B03-4D5C-8ED8-C8652556D1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7B2C0979-2C63-4B61-AE12-EF7CA6534D4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5C131AA2-5F1E-4589-9449-1B2DAF646B23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B8B26AD9-6C78-4FB1-A558-6947935C706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AE1AFBCA-BA98-4A70-8B9E-AFB0169EFD7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474076DD-2DE6-4405-986F-E7959F7D3AB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B00A11D9-C5B2-4B7F-B0D7-1965885860D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29E2687A-7C12-4F13-9045-02D78D040E2F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FC2BE175-2D63-4056-908A-F4103CF9D05B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76A03708-299E-4120-979C-776D4E4BDDBA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67F9B9DA-868F-489D-87F7-9E4F75D0A3D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A49ADFF4-20C4-47F6-802F-7CEC9C50802C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96760450-73C8-4B3D-9F96-18A1A3A71CF0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7262B9E7-899B-46DC-A51C-245D71FA262B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C28A7804-1C8D-468B-9B12-6FD7AC394128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8DA239C6-32C3-4614-A8ED-3F265E852B1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1FE499FA-F24C-4965-B081-33E59825D022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B848C26F-FDEB-406F-B442-628BA2C7AED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3BEA576-DD35-4603-ACE7-B1CD5811A058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6BE21E7-ECBD-40B1-9D19-D6561E4A9A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4A79C15-02C3-424F-B462-FE65309862F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F3C7DE1-8AB7-45C7-8DD2-418DAA45BE8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77A1102-55C2-48CC-86B6-33F8D95A3A5D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4FC7AEB3-9378-4371-941B-33B8F7E62B3C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D162A40A-C990-4CAE-83AF-B0E9B9C11C0C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6DC456E-3075-411B-B191-273B3FADA3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BEA902D6-DD46-4F3E-93DE-80B26927460F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4AF9B33A-026E-476C-A431-A226013E8E5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C89F2431-0F33-4F19-BC96-0C41216EC471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FDD514CE-C308-4689-B0A1-634C78C3216A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BC4A5E06-18B7-4E75-AC45-53A71C256BA1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23D753E-F3CB-4857-98CD-5523FC3EF5B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E59A2B9F-C048-4384-94EA-296C9EFC38E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EE2BC0A7-213F-4399-A4F2-D27BD77210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24BA2B01-43B4-4B5F-8138-67EB77BEFDE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35F2588-34BB-419D-93AC-01650BE725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1CADFA9F-D865-4602-AFF3-C8206683BA7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50FE6F7A-3C98-4BDE-A04D-BBFBA220166F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AAD73F51-F99C-449A-9264-3F8B32E3625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3C672E7A-8121-41AF-AA8C-43B1EB66D13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A7A88922-323B-43D7-8684-28EEF18C9C89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EEE67D50-A801-4335-9A93-24CCFD82EA1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CF5862EF-025E-4C1B-A5D3-2F30E2A4A369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83B1DAD1-2EA2-4E04-9D50-AFF31D688951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AA44F679-BA9D-4DD6-B7AF-92F8C2049E7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5FC75CF3-DD7D-44B2-982F-09E56D613C8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EABE735-7D84-4D30-8402-8000F3ADF2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EA40BA21-6C42-4D64-968D-580420413CD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AA272651-71F5-443B-8EF9-6B3773CE233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9E7DA774-A7C3-4429-9326-F0DD9021736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99B255C8-E64D-4F6C-A239-A05EF242E67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44DCBD43-692F-4FB5-B708-934F4BC2D2B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84D29D04-71E7-46F6-8209-18C7F72E2A5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917E6F0C-01E0-4D29-A8AA-6873C0701957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F7E04F75-58F3-424F-88B9-98029BF6F8F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495EC0E5-82A5-4962-9056-D1D1C19EC8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CBA31C67-41AD-447D-83DD-06478E38466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1E4413E6-1644-41FE-8B39-0E81097EEE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E6D2E3C-06FB-4BF7-B94A-05DD49DB193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DA168CED-CB66-4BA7-B5BD-6CCEE7C7F0A8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4B577EA6-0565-4157-9419-3B76B8BD523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894B060F-3160-4C5D-8E9A-F33C9543BF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54172F3B-6A59-45F7-89F3-2A6CA1256F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FBC06594-D6B1-48C9-AB54-69A026D6613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5682DC23-20E6-44A9-BAA5-3FC6E9547C9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905A0244-EB5B-4FBC-8D76-32AC4C7330F0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FC3F9F5F-0255-4071-B1B0-D13E426F2D9D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60A16D9-719B-42E8-A809-7B6C7E0860B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D4872438-249C-48CC-B53D-B0D20C5131E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03F6C4D6-2F24-4AFA-9339-A5BE49B5C29C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96E94B1-D93D-4946-98E9-CBF2883FF6B3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46EB547D-AE31-4684-806F-355DAB1ED9A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120A7D73-8511-48E5-93B7-0A5A57DFC6F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973A106A-B1E4-4E3D-9039-CF2038F3497F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DC16E7C7-2098-4807-97DA-73BAD90C5369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FD0F0B8-207C-458D-8B4C-2A3A55141466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E2F68164-BCD9-4834-B2E7-1B56D6693B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16B68D2-B14B-46F1-B443-BD0C3EA81A2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8FD64104-5764-4A67-BA5E-ED3CC7A0B13B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298813A7-66D4-48FC-9B60-DFDFA699E29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681BB6BD-7E3C-44E5-928B-064460EC728A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1F908DA5-AD73-4AB2-8B1D-40514038AF8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5D13AD71-10FB-452D-9E29-54C55606666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8C4763C7-0165-41E8-9B17-5975F37C92D6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16C9EE1D-FD79-4A59-9A0E-C7D900E07F59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34E9D492-9D0C-44CE-8FB7-B66C4032D949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D5606A8A-9990-4F58-8A01-78B3C0C1512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57EEEA1-6790-4B92-862E-8B8FF649F99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3F8BBD2D-6DA4-4CC9-A91E-842495BD5D89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A530F14E-A72F-48E7-9483-48DAD90E1AE4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46583C60-A4C4-48FD-80E2-5C8EC1F0B964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8DD88C66-3646-4895-BD76-D77E99429EAF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FB7B407F-F71F-4F71-8C22-4AC8DFA26D6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C5646A10-D942-409C-B859-EE9A332320EB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840D6854-7A3D-4AE5-AFEB-C799C024886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BFF5C613-102F-4C51-B3B6-D1B01420D71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C6C1F71D-EDB9-4208-A63C-51CF016932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D905A0CB-54A7-4714-B703-C6360C7C57AE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0F5EA98F-AECF-40B9-A6C2-81DAF5747DD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5DFE4AEC-7AA0-4F9E-8346-BB2F6082730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E4D53BF5-F392-43A7-819F-53F17219CEB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D5695E9B-A803-465D-852D-F617170C70C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4C5EF3F8-01B2-42CF-9070-3708362282BA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E29F3213-C7CB-46E8-90AA-ECD2302A44BD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6D12FA0D-7F20-42CE-8135-744276F5259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257ED5D6-8081-415A-BF84-231F6C0CB6A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1A9AC82D-8957-4EB1-BE44-BAA79E22A28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7814754E-4E9E-4F9C-8252-20C2BB812A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1EEA74FD-E2E1-44BF-B888-DEB5BA10AFF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47E34648-8B0E-4EB4-95EF-C566C35001C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E95955ED-67A5-4982-9FE8-098886256F2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AB47702C-A868-4D0F-B868-1CA40B71022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63C6C693-522A-443C-B30F-9494619902D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367E9FAD-4C33-4A8E-93AD-C208FF307A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D934BBB6-5A62-4CEB-9A8B-EA4A133D657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9F96BA54-F68B-4EAE-AE0E-3CCBC0139E4B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6BDE30A4-ECEA-4200-AB48-C9D944280D9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88FAAAC-792C-4018-9549-271ED3FFA89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98AA91E8-7960-422F-94F2-66157792C1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7B117C24-313C-4766-9225-34549A5CA22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E34044F5-A3C1-4CC0-823E-9FD3DF17EEBF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0EB75085-D1A8-4DAB-9EE0-E598D96F3BCC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719EBFD7-2E1E-4B46-88A8-2F39E5F9D9A3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32274346-A9E9-40ED-B111-E4E48A1013C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CD0C241E-2468-4D87-85BF-D302F0726024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4C3F8DA9-9B4E-4520-AA1E-2C541169EEDB}"/>
            </a:ext>
          </a:extLst>
        </xdr:cNvPr>
        <xdr:cNvSpPr txBox="1">
          <a:spLocks noChangeArrowheads="1"/>
        </xdr:cNvSpPr>
      </xdr:nvSpPr>
      <xdr:spPr bwMode="auto">
        <a:xfrm>
          <a:off x="1797050" y="58142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396B31D1-557E-470F-B45E-6EC230E5528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EE71D242-898A-4921-8CE4-ABE36A19F8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A6BD7977-E5C9-485D-84C9-408146DFC4A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1893A031-C0EF-40B6-85B0-88624DEAA2D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667C83FC-2281-4804-91DC-D0B8C6D6E19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8574CEE4-C4E8-450B-9816-13CFD1A047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0A14CE3C-08D8-43D1-AEAF-D16FD1768397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D213581-040E-4DCB-8CE8-AB402EB38B00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AF4DC20B-8EDD-415D-8437-B0A803A2AE1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DC7EFDA6-E800-4AEB-9E43-618BAB19968B}"/>
            </a:ext>
          </a:extLst>
        </xdr:cNvPr>
        <xdr:cNvSpPr txBox="1">
          <a:spLocks noChangeArrowheads="1"/>
        </xdr:cNvSpPr>
      </xdr:nvSpPr>
      <xdr:spPr bwMode="auto">
        <a:xfrm>
          <a:off x="21209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9C51E5A3-EB4D-4EE7-A70F-AA55191AE4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AA72FC5E-A2B3-43C1-9940-1DF93717A2E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03C185CD-C2D0-452C-AC4D-6E41C50F03A8}"/>
            </a:ext>
          </a:extLst>
        </xdr:cNvPr>
        <xdr:cNvSpPr txBox="1">
          <a:spLocks noChangeArrowheads="1"/>
        </xdr:cNvSpPr>
      </xdr:nvSpPr>
      <xdr:spPr bwMode="auto">
        <a:xfrm>
          <a:off x="1797050" y="59555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23CC2CFD-7DC1-4CC2-BFDB-F83DEE9BF71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DDB009C4-0303-466A-AC90-A214F6FA9A2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31506D98-F827-4C8E-8527-7CB649E73EE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3CD797FC-AC4A-4F6C-850A-A0B091BC547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752F7D65-A583-4EA0-9B46-304DE25467A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0CC39D41-8FD6-4919-973C-CBAEA3BCE4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812C2270-4C41-43D8-A1E9-8FAE54557CA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10F3467-2C5A-42E9-977C-384955926A2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EB9B70E1-49C6-4764-B214-7F69C6C2BD4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01D12E1-86DF-48A5-9472-A633EAFF04F4}"/>
            </a:ext>
          </a:extLst>
        </xdr:cNvPr>
        <xdr:cNvSpPr txBox="1">
          <a:spLocks noChangeArrowheads="1"/>
        </xdr:cNvSpPr>
      </xdr:nvSpPr>
      <xdr:spPr bwMode="auto">
        <a:xfrm>
          <a:off x="21209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5865" name="Text Box 6">
          <a:extLst>
            <a:ext uri="{FF2B5EF4-FFF2-40B4-BE49-F238E27FC236}">
              <a16:creationId xmlns:a16="http://schemas.microsoft.com/office/drawing/2014/main" id="{C1928C81-D4CF-4746-95D4-E3AEE9BCDE6B}"/>
            </a:ext>
          </a:extLst>
        </xdr:cNvPr>
        <xdr:cNvSpPr txBox="1">
          <a:spLocks noChangeArrowheads="1"/>
        </xdr:cNvSpPr>
      </xdr:nvSpPr>
      <xdr:spPr bwMode="auto">
        <a:xfrm>
          <a:off x="2187575" y="59791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283</xdr:row>
      <xdr:rowOff>190500</xdr:rowOff>
    </xdr:from>
    <xdr:ext cx="85725" cy="675153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93982D77-A7DB-400D-B9C0-E6D0B17F730C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1025</v>
      </c>
      <c r="B1" s="122" t="s">
        <v>1026</v>
      </c>
      <c r="C1" s="122" t="s">
        <v>1027</v>
      </c>
    </row>
    <row r="2" spans="1:3" ht="16.5" customHeight="1">
      <c r="A2" s="124">
        <v>1</v>
      </c>
      <c r="B2" s="125" t="s">
        <v>347</v>
      </c>
      <c r="C2" s="126" t="s">
        <v>348</v>
      </c>
    </row>
    <row r="3" spans="1:3" ht="16.5" customHeight="1">
      <c r="A3" s="124">
        <v>2</v>
      </c>
      <c r="B3" s="125" t="s">
        <v>349</v>
      </c>
      <c r="C3" s="126" t="s">
        <v>350</v>
      </c>
    </row>
    <row r="4" spans="1:3" ht="29.25" customHeight="1">
      <c r="A4" s="124">
        <v>3</v>
      </c>
      <c r="B4" s="125" t="s">
        <v>351</v>
      </c>
      <c r="C4" s="126" t="s">
        <v>352</v>
      </c>
    </row>
    <row r="5" spans="1:3" ht="16.5" customHeight="1">
      <c r="A5" s="124">
        <v>4</v>
      </c>
      <c r="B5" s="125" t="s">
        <v>353</v>
      </c>
      <c r="C5" s="126" t="s">
        <v>354</v>
      </c>
    </row>
    <row r="6" spans="1:3" ht="29.25" customHeight="1">
      <c r="A6" s="124">
        <v>5</v>
      </c>
      <c r="B6" s="125" t="s">
        <v>355</v>
      </c>
      <c r="C6" s="126" t="s">
        <v>356</v>
      </c>
    </row>
    <row r="7" spans="1:3" ht="29.25" customHeight="1">
      <c r="A7" s="124">
        <v>6</v>
      </c>
      <c r="B7" s="125" t="s">
        <v>357</v>
      </c>
      <c r="C7" s="126" t="s">
        <v>358</v>
      </c>
    </row>
    <row r="8" spans="1:3" ht="29.25" customHeight="1">
      <c r="A8" s="124">
        <v>7</v>
      </c>
      <c r="B8" s="125" t="s">
        <v>835</v>
      </c>
      <c r="C8" s="126" t="s">
        <v>359</v>
      </c>
    </row>
    <row r="9" spans="1:3" ht="29.25" customHeight="1">
      <c r="A9" s="124">
        <v>8</v>
      </c>
      <c r="B9" s="125" t="s">
        <v>360</v>
      </c>
      <c r="C9" s="126" t="s">
        <v>361</v>
      </c>
    </row>
    <row r="10" spans="1:3" ht="29.25" customHeight="1">
      <c r="A10" s="124">
        <v>9</v>
      </c>
      <c r="B10" s="125" t="s">
        <v>362</v>
      </c>
      <c r="C10" s="126" t="s">
        <v>363</v>
      </c>
    </row>
    <row r="11" spans="1:3" ht="29.25" customHeight="1">
      <c r="A11" s="124">
        <v>10</v>
      </c>
      <c r="B11" s="125" t="s">
        <v>364</v>
      </c>
      <c r="C11" s="126" t="s">
        <v>365</v>
      </c>
    </row>
    <row r="12" spans="1:3" ht="28.5" customHeight="1">
      <c r="A12" s="124">
        <v>11</v>
      </c>
      <c r="B12" s="125" t="s">
        <v>836</v>
      </c>
      <c r="C12" s="126" t="s">
        <v>366</v>
      </c>
    </row>
    <row r="13" spans="1:3" ht="29.25" customHeight="1">
      <c r="A13" s="124">
        <v>12</v>
      </c>
      <c r="B13" s="125" t="s">
        <v>367</v>
      </c>
      <c r="C13" s="126" t="s">
        <v>368</v>
      </c>
    </row>
    <row r="14" spans="1:3" ht="29.25" customHeight="1">
      <c r="A14" s="124">
        <v>13</v>
      </c>
      <c r="B14" s="125" t="s">
        <v>369</v>
      </c>
      <c r="C14" s="126" t="s">
        <v>370</v>
      </c>
    </row>
    <row r="15" spans="1:3" ht="29.25" customHeight="1">
      <c r="A15" s="124">
        <v>14</v>
      </c>
      <c r="B15" s="125" t="s">
        <v>371</v>
      </c>
      <c r="C15" s="126" t="s">
        <v>372</v>
      </c>
    </row>
    <row r="16" spans="1:3" ht="39.75" customHeight="1">
      <c r="A16" s="124">
        <v>15</v>
      </c>
      <c r="B16" s="125" t="s">
        <v>373</v>
      </c>
      <c r="C16" s="126" t="s">
        <v>374</v>
      </c>
    </row>
    <row r="17" spans="1:3" ht="29.25" customHeight="1">
      <c r="A17" s="124">
        <v>16</v>
      </c>
      <c r="B17" s="125" t="s">
        <v>375</v>
      </c>
      <c r="C17" s="126" t="s">
        <v>376</v>
      </c>
    </row>
    <row r="18" spans="1:3" ht="29.25" customHeight="1">
      <c r="A18" s="124">
        <v>17</v>
      </c>
      <c r="B18" s="125" t="s">
        <v>377</v>
      </c>
      <c r="C18" s="126" t="s">
        <v>378</v>
      </c>
    </row>
    <row r="19" spans="1:3" ht="29.25" customHeight="1">
      <c r="A19" s="124">
        <v>18</v>
      </c>
      <c r="B19" s="125" t="s">
        <v>379</v>
      </c>
      <c r="C19" s="126" t="s">
        <v>380</v>
      </c>
    </row>
    <row r="20" spans="1:3" ht="29.25" customHeight="1">
      <c r="A20" s="124">
        <v>19</v>
      </c>
      <c r="B20" s="125" t="s">
        <v>381</v>
      </c>
      <c r="C20" s="126" t="s">
        <v>382</v>
      </c>
    </row>
    <row r="21" spans="1:3" ht="29.25" customHeight="1">
      <c r="A21" s="124">
        <v>20</v>
      </c>
      <c r="B21" s="125" t="s">
        <v>383</v>
      </c>
      <c r="C21" s="126" t="s">
        <v>384</v>
      </c>
    </row>
    <row r="22" spans="1:3" ht="29.25" customHeight="1">
      <c r="A22" s="124">
        <v>21</v>
      </c>
      <c r="B22" s="125" t="s">
        <v>385</v>
      </c>
      <c r="C22" s="126" t="s">
        <v>386</v>
      </c>
    </row>
    <row r="23" spans="1:3" ht="29.25" customHeight="1">
      <c r="A23" s="124">
        <v>22</v>
      </c>
      <c r="B23" s="125" t="s">
        <v>837</v>
      </c>
      <c r="C23" s="126" t="s">
        <v>387</v>
      </c>
    </row>
    <row r="24" spans="1:3" ht="16.5" customHeight="1">
      <c r="A24" s="124">
        <v>23</v>
      </c>
      <c r="B24" s="125" t="s">
        <v>388</v>
      </c>
      <c r="C24" s="126" t="s">
        <v>389</v>
      </c>
    </row>
    <row r="25" spans="1:3" ht="16.5" customHeight="1">
      <c r="A25" s="124">
        <v>24</v>
      </c>
      <c r="B25" s="125" t="s">
        <v>390</v>
      </c>
      <c r="C25" s="126" t="s">
        <v>391</v>
      </c>
    </row>
    <row r="26" spans="1:3" ht="16.5" customHeight="1">
      <c r="A26" s="124">
        <v>25</v>
      </c>
      <c r="B26" s="125" t="s">
        <v>392</v>
      </c>
      <c r="C26" s="126" t="s">
        <v>393</v>
      </c>
    </row>
    <row r="27" spans="1:3" ht="16.5" customHeight="1">
      <c r="A27" s="124">
        <v>26</v>
      </c>
      <c r="B27" s="125" t="s">
        <v>394</v>
      </c>
      <c r="C27" s="126" t="s">
        <v>395</v>
      </c>
    </row>
    <row r="28" spans="1:3" ht="16.5" customHeight="1">
      <c r="A28" s="124">
        <v>27</v>
      </c>
      <c r="B28" s="125" t="s">
        <v>396</v>
      </c>
      <c r="C28" s="126" t="s">
        <v>397</v>
      </c>
    </row>
    <row r="29" spans="1:3" ht="16.5" customHeight="1">
      <c r="A29" s="124">
        <v>28</v>
      </c>
      <c r="B29" s="125" t="s">
        <v>398</v>
      </c>
      <c r="C29" s="126" t="s">
        <v>399</v>
      </c>
    </row>
    <row r="30" spans="1:3" ht="16.5" customHeight="1">
      <c r="A30" s="124">
        <v>29</v>
      </c>
      <c r="B30" s="125" t="s">
        <v>400</v>
      </c>
      <c r="C30" s="126" t="s">
        <v>401</v>
      </c>
    </row>
    <row r="31" spans="1:3" ht="16.5" customHeight="1">
      <c r="A31" s="124">
        <v>30</v>
      </c>
      <c r="B31" s="125" t="s">
        <v>402</v>
      </c>
      <c r="C31" s="126" t="s">
        <v>403</v>
      </c>
    </row>
    <row r="32" spans="1:3" ht="16.5" customHeight="1">
      <c r="A32" s="124">
        <v>31</v>
      </c>
      <c r="B32" s="125" t="s">
        <v>404</v>
      </c>
      <c r="C32" s="126" t="s">
        <v>405</v>
      </c>
    </row>
    <row r="33" spans="1:3" ht="16.5" customHeight="1">
      <c r="A33" s="124">
        <v>32</v>
      </c>
      <c r="B33" s="125" t="s">
        <v>406</v>
      </c>
      <c r="C33" s="126" t="s">
        <v>407</v>
      </c>
    </row>
    <row r="34" spans="1:3" ht="16.5" customHeight="1">
      <c r="A34" s="124">
        <v>33</v>
      </c>
      <c r="B34" s="125" t="s">
        <v>408</v>
      </c>
      <c r="C34" s="126" t="s">
        <v>409</v>
      </c>
    </row>
    <row r="35" spans="1:3" ht="16.5" customHeight="1">
      <c r="A35" s="124">
        <v>34</v>
      </c>
      <c r="B35" s="125" t="s">
        <v>838</v>
      </c>
      <c r="C35" s="126" t="s">
        <v>410</v>
      </c>
    </row>
    <row r="36" spans="1:3" ht="16.5" customHeight="1">
      <c r="A36" s="124">
        <v>35</v>
      </c>
      <c r="B36" s="125" t="s">
        <v>411</v>
      </c>
      <c r="C36" s="126" t="s">
        <v>412</v>
      </c>
    </row>
    <row r="37" spans="1:3" ht="16.5" customHeight="1">
      <c r="A37" s="124">
        <v>36</v>
      </c>
      <c r="B37" s="125" t="s">
        <v>413</v>
      </c>
      <c r="C37" s="126" t="s">
        <v>414</v>
      </c>
    </row>
    <row r="38" spans="1:3" ht="29.25" customHeight="1">
      <c r="A38" s="124">
        <v>37</v>
      </c>
      <c r="B38" s="125" t="s">
        <v>415</v>
      </c>
      <c r="C38" s="126" t="s">
        <v>416</v>
      </c>
    </row>
    <row r="39" spans="1:3" ht="29.25" customHeight="1">
      <c r="A39" s="124">
        <v>38</v>
      </c>
      <c r="B39" s="125" t="s">
        <v>417</v>
      </c>
      <c r="C39" s="126" t="s">
        <v>418</v>
      </c>
    </row>
    <row r="40" spans="1:3" ht="29.25" customHeight="1">
      <c r="A40" s="124">
        <v>39</v>
      </c>
      <c r="B40" s="125" t="s">
        <v>419</v>
      </c>
      <c r="C40" s="126" t="s">
        <v>420</v>
      </c>
    </row>
    <row r="41" spans="1:3" ht="29.25" customHeight="1">
      <c r="A41" s="124">
        <v>40</v>
      </c>
      <c r="B41" s="125" t="s">
        <v>421</v>
      </c>
      <c r="C41" s="126" t="s">
        <v>422</v>
      </c>
    </row>
    <row r="42" spans="1:3" ht="29.25" customHeight="1">
      <c r="A42" s="124">
        <v>41</v>
      </c>
      <c r="B42" s="125" t="s">
        <v>423</v>
      </c>
      <c r="C42" s="126" t="s">
        <v>424</v>
      </c>
    </row>
    <row r="43" spans="1:3" ht="29.25" customHeight="1">
      <c r="A43" s="124">
        <v>42</v>
      </c>
      <c r="B43" s="125" t="s">
        <v>425</v>
      </c>
      <c r="C43" s="126" t="s">
        <v>426</v>
      </c>
    </row>
    <row r="44" spans="1:3" ht="16.5" customHeight="1">
      <c r="A44" s="124">
        <v>43</v>
      </c>
      <c r="B44" s="125" t="s">
        <v>427</v>
      </c>
      <c r="C44" s="126" t="s">
        <v>428</v>
      </c>
    </row>
    <row r="45" spans="1:3" ht="16.5" customHeight="1">
      <c r="A45" s="124">
        <v>44</v>
      </c>
      <c r="B45" s="125" t="s">
        <v>429</v>
      </c>
      <c r="C45" s="126" t="s">
        <v>430</v>
      </c>
    </row>
    <row r="46" spans="1:3" ht="29.25" customHeight="1">
      <c r="A46" s="124">
        <v>45</v>
      </c>
      <c r="B46" s="125" t="s">
        <v>431</v>
      </c>
      <c r="C46" s="126" t="s">
        <v>432</v>
      </c>
    </row>
    <row r="47" spans="1:3" ht="29.25" customHeight="1">
      <c r="A47" s="124">
        <v>46</v>
      </c>
      <c r="B47" s="125" t="s">
        <v>433</v>
      </c>
      <c r="C47" s="126" t="s">
        <v>434</v>
      </c>
    </row>
    <row r="48" spans="1:3" ht="16.5" customHeight="1">
      <c r="A48" s="124">
        <v>47</v>
      </c>
      <c r="B48" s="125" t="s">
        <v>435</v>
      </c>
      <c r="C48" s="126" t="s">
        <v>436</v>
      </c>
    </row>
    <row r="49" spans="1:4" ht="29.25" customHeight="1">
      <c r="A49" s="124">
        <v>48</v>
      </c>
      <c r="B49" s="125" t="s">
        <v>437</v>
      </c>
      <c r="C49" s="126" t="s">
        <v>438</v>
      </c>
    </row>
    <row r="50" spans="1:4" ht="29.25" customHeight="1">
      <c r="A50" s="124">
        <v>49</v>
      </c>
      <c r="B50" s="125" t="s">
        <v>439</v>
      </c>
      <c r="C50" s="126" t="s">
        <v>440</v>
      </c>
    </row>
    <row r="51" spans="1:4" ht="29.25" customHeight="1">
      <c r="A51" s="124">
        <v>50</v>
      </c>
      <c r="B51" s="125" t="s">
        <v>441</v>
      </c>
      <c r="C51" s="126" t="s">
        <v>442</v>
      </c>
      <c r="D51" s="123" t="s">
        <v>1028</v>
      </c>
    </row>
    <row r="52" spans="1:4" ht="29.25" customHeight="1">
      <c r="A52" s="124">
        <v>51</v>
      </c>
      <c r="B52" s="125" t="s">
        <v>443</v>
      </c>
      <c r="C52" s="126" t="s">
        <v>444</v>
      </c>
    </row>
    <row r="53" spans="1:4" ht="29.25" customHeight="1">
      <c r="A53" s="124">
        <v>52</v>
      </c>
      <c r="B53" s="125" t="s">
        <v>445</v>
      </c>
      <c r="C53" s="126" t="s">
        <v>446</v>
      </c>
    </row>
    <row r="54" spans="1:4" ht="29.25" customHeight="1">
      <c r="A54" s="124">
        <v>53</v>
      </c>
      <c r="B54" s="125" t="s">
        <v>447</v>
      </c>
      <c r="C54" s="126" t="s">
        <v>448</v>
      </c>
    </row>
    <row r="55" spans="1:4" ht="29.25" customHeight="1">
      <c r="A55" s="124">
        <v>54</v>
      </c>
      <c r="B55" s="125" t="s">
        <v>449</v>
      </c>
      <c r="C55" s="126" t="s">
        <v>450</v>
      </c>
    </row>
    <row r="56" spans="1:4" ht="16.5" customHeight="1">
      <c r="A56" s="124">
        <v>55</v>
      </c>
      <c r="B56" s="125" t="s">
        <v>451</v>
      </c>
      <c r="C56" s="126" t="s">
        <v>452</v>
      </c>
    </row>
    <row r="57" spans="1:4" ht="16.5" customHeight="1">
      <c r="A57" s="124">
        <v>56</v>
      </c>
      <c r="B57" s="125" t="s">
        <v>453</v>
      </c>
      <c r="C57" s="126" t="s">
        <v>454</v>
      </c>
    </row>
    <row r="58" spans="1:4" ht="16.5" customHeight="1">
      <c r="A58" s="124">
        <v>57</v>
      </c>
      <c r="B58" s="125" t="s">
        <v>455</v>
      </c>
      <c r="C58" s="126" t="s">
        <v>456</v>
      </c>
    </row>
    <row r="59" spans="1:4" ht="16.5" customHeight="1">
      <c r="A59" s="124">
        <v>58</v>
      </c>
      <c r="B59" s="125" t="s">
        <v>457</v>
      </c>
      <c r="C59" s="126" t="s">
        <v>458</v>
      </c>
    </row>
    <row r="60" spans="1:4" ht="16.5" customHeight="1">
      <c r="A60" s="124">
        <v>59</v>
      </c>
      <c r="B60" s="125" t="s">
        <v>459</v>
      </c>
      <c r="C60" s="126" t="s">
        <v>460</v>
      </c>
    </row>
    <row r="61" spans="1:4" ht="16.5" customHeight="1">
      <c r="A61" s="124">
        <v>60</v>
      </c>
      <c r="B61" s="125" t="s">
        <v>461</v>
      </c>
      <c r="C61" s="126" t="s">
        <v>462</v>
      </c>
    </row>
    <row r="62" spans="1:4" ht="16.5" customHeight="1">
      <c r="A62" s="124">
        <v>61</v>
      </c>
      <c r="B62" s="125" t="s">
        <v>463</v>
      </c>
      <c r="C62" s="126" t="s">
        <v>464</v>
      </c>
    </row>
    <row r="63" spans="1:4" ht="16.5" customHeight="1">
      <c r="A63" s="124">
        <v>62</v>
      </c>
      <c r="B63" s="125" t="s">
        <v>465</v>
      </c>
      <c r="C63" s="126" t="s">
        <v>466</v>
      </c>
    </row>
    <row r="64" spans="1:4" ht="29.25" customHeight="1">
      <c r="A64" s="124">
        <v>63</v>
      </c>
      <c r="B64" s="125" t="s">
        <v>467</v>
      </c>
      <c r="C64" s="126" t="s">
        <v>468</v>
      </c>
    </row>
    <row r="65" spans="1:3" ht="29.25" customHeight="1">
      <c r="A65" s="124">
        <v>64</v>
      </c>
      <c r="B65" s="125" t="s">
        <v>469</v>
      </c>
      <c r="C65" s="126" t="s">
        <v>470</v>
      </c>
    </row>
    <row r="66" spans="1:3" ht="29.25" customHeight="1">
      <c r="A66" s="124">
        <v>65</v>
      </c>
      <c r="B66" s="125" t="s">
        <v>471</v>
      </c>
      <c r="C66" s="126" t="s">
        <v>472</v>
      </c>
    </row>
    <row r="67" spans="1:3" ht="29.25" customHeight="1">
      <c r="A67" s="124">
        <v>66</v>
      </c>
      <c r="B67" s="125" t="s">
        <v>473</v>
      </c>
      <c r="C67" s="126" t="s">
        <v>474</v>
      </c>
    </row>
    <row r="68" spans="1:3" ht="16.5" customHeight="1">
      <c r="A68" s="124">
        <v>67</v>
      </c>
      <c r="B68" s="125" t="s">
        <v>475</v>
      </c>
      <c r="C68" s="126" t="s">
        <v>476</v>
      </c>
    </row>
    <row r="69" spans="1:3" ht="29.25" customHeight="1">
      <c r="A69" s="124">
        <v>68</v>
      </c>
      <c r="B69" s="125" t="s">
        <v>477</v>
      </c>
      <c r="C69" s="126" t="s">
        <v>478</v>
      </c>
    </row>
    <row r="70" spans="1:3" ht="29.25" customHeight="1">
      <c r="A70" s="124">
        <v>69</v>
      </c>
      <c r="B70" s="125" t="s">
        <v>479</v>
      </c>
      <c r="C70" s="126" t="s">
        <v>480</v>
      </c>
    </row>
    <row r="71" spans="1:3" ht="29.25" customHeight="1">
      <c r="A71" s="124">
        <v>70</v>
      </c>
      <c r="B71" s="125" t="s">
        <v>481</v>
      </c>
      <c r="C71" s="126" t="s">
        <v>482</v>
      </c>
    </row>
    <row r="72" spans="1:3" ht="29.25" customHeight="1">
      <c r="A72" s="124">
        <v>71</v>
      </c>
      <c r="B72" s="125" t="s">
        <v>483</v>
      </c>
      <c r="C72" s="126" t="s">
        <v>484</v>
      </c>
    </row>
    <row r="73" spans="1:3" ht="29.25" customHeight="1">
      <c r="A73" s="124">
        <v>72</v>
      </c>
      <c r="B73" s="125" t="s">
        <v>485</v>
      </c>
      <c r="C73" s="126" t="s">
        <v>486</v>
      </c>
    </row>
    <row r="74" spans="1:3" ht="29.25" customHeight="1">
      <c r="A74" s="124">
        <v>73</v>
      </c>
      <c r="B74" s="125" t="s">
        <v>487</v>
      </c>
      <c r="C74" s="126" t="s">
        <v>488</v>
      </c>
    </row>
    <row r="75" spans="1:3" ht="29.25" customHeight="1">
      <c r="A75" s="124">
        <v>74</v>
      </c>
      <c r="B75" s="125" t="s">
        <v>489</v>
      </c>
      <c r="C75" s="126" t="s">
        <v>490</v>
      </c>
    </row>
    <row r="76" spans="1:3" ht="29.25" customHeight="1">
      <c r="A76" s="124">
        <v>75</v>
      </c>
      <c r="B76" s="125" t="s">
        <v>491</v>
      </c>
      <c r="C76" s="126" t="s">
        <v>492</v>
      </c>
    </row>
    <row r="77" spans="1:3" ht="29.25" customHeight="1">
      <c r="A77" s="124">
        <v>76</v>
      </c>
      <c r="B77" s="125" t="s">
        <v>493</v>
      </c>
      <c r="C77" s="126" t="s">
        <v>494</v>
      </c>
    </row>
    <row r="78" spans="1:3" ht="29.25" customHeight="1">
      <c r="A78" s="124">
        <v>77</v>
      </c>
      <c r="B78" s="125" t="s">
        <v>495</v>
      </c>
      <c r="C78" s="126" t="s">
        <v>496</v>
      </c>
    </row>
    <row r="79" spans="1:3" ht="29.25" customHeight="1">
      <c r="A79" s="124">
        <v>78</v>
      </c>
      <c r="B79" s="125" t="s">
        <v>497</v>
      </c>
      <c r="C79" s="126" t="s">
        <v>498</v>
      </c>
    </row>
    <row r="80" spans="1:3" ht="29.25" customHeight="1">
      <c r="A80" s="124">
        <v>79</v>
      </c>
      <c r="B80" s="125" t="s">
        <v>499</v>
      </c>
      <c r="C80" s="126" t="s">
        <v>500</v>
      </c>
    </row>
    <row r="81" spans="1:3" ht="29.25" customHeight="1">
      <c r="A81" s="124">
        <v>80</v>
      </c>
      <c r="B81" s="125" t="s">
        <v>501</v>
      </c>
      <c r="C81" s="126" t="s">
        <v>502</v>
      </c>
    </row>
    <row r="82" spans="1:3" ht="29.25" customHeight="1">
      <c r="A82" s="124">
        <v>81</v>
      </c>
      <c r="B82" s="125" t="s">
        <v>503</v>
      </c>
      <c r="C82" s="126" t="s">
        <v>504</v>
      </c>
    </row>
    <row r="83" spans="1:3" ht="29.25" customHeight="1">
      <c r="A83" s="124">
        <v>82</v>
      </c>
      <c r="B83" s="125" t="s">
        <v>505</v>
      </c>
      <c r="C83" s="126" t="s">
        <v>506</v>
      </c>
    </row>
    <row r="84" spans="1:3" ht="29.25" customHeight="1">
      <c r="A84" s="124">
        <v>83</v>
      </c>
      <c r="B84" s="125" t="s">
        <v>507</v>
      </c>
      <c r="C84" s="126" t="s">
        <v>508</v>
      </c>
    </row>
    <row r="85" spans="1:3" ht="29.25" customHeight="1">
      <c r="A85" s="124">
        <v>84</v>
      </c>
      <c r="B85" s="125" t="s">
        <v>509</v>
      </c>
      <c r="C85" s="126" t="s">
        <v>510</v>
      </c>
    </row>
    <row r="86" spans="1:3" ht="29.25" customHeight="1">
      <c r="A86" s="124">
        <v>85</v>
      </c>
      <c r="B86" s="125" t="s">
        <v>511</v>
      </c>
      <c r="C86" s="126" t="s">
        <v>512</v>
      </c>
    </row>
    <row r="87" spans="1:3" ht="29.25" customHeight="1">
      <c r="A87" s="124">
        <v>86</v>
      </c>
      <c r="B87" s="125" t="s">
        <v>513</v>
      </c>
      <c r="C87" s="126" t="s">
        <v>514</v>
      </c>
    </row>
    <row r="88" spans="1:3" ht="29.25" customHeight="1">
      <c r="A88" s="124">
        <v>87</v>
      </c>
      <c r="B88" s="125" t="s">
        <v>515</v>
      </c>
      <c r="C88" s="126" t="s">
        <v>516</v>
      </c>
    </row>
    <row r="89" spans="1:3" ht="29.25" customHeight="1">
      <c r="A89" s="124">
        <v>88</v>
      </c>
      <c r="B89" s="125" t="s">
        <v>517</v>
      </c>
      <c r="C89" s="126" t="s">
        <v>518</v>
      </c>
    </row>
    <row r="90" spans="1:3" ht="29.25" customHeight="1">
      <c r="A90" s="124">
        <v>89</v>
      </c>
      <c r="B90" s="125" t="s">
        <v>519</v>
      </c>
      <c r="C90" s="126" t="s">
        <v>520</v>
      </c>
    </row>
    <row r="91" spans="1:3" ht="29.25" customHeight="1">
      <c r="A91" s="124">
        <v>90</v>
      </c>
      <c r="B91" s="125" t="s">
        <v>521</v>
      </c>
      <c r="C91" s="126" t="s">
        <v>522</v>
      </c>
    </row>
    <row r="92" spans="1:3" ht="29.25" customHeight="1">
      <c r="A92" s="124">
        <v>91</v>
      </c>
      <c r="B92" s="125" t="s">
        <v>523</v>
      </c>
      <c r="C92" s="126" t="s">
        <v>524</v>
      </c>
    </row>
    <row r="93" spans="1:3" ht="29.25" customHeight="1">
      <c r="A93" s="124">
        <v>92</v>
      </c>
      <c r="B93" s="125" t="s">
        <v>525</v>
      </c>
      <c r="C93" s="126" t="s">
        <v>526</v>
      </c>
    </row>
    <row r="94" spans="1:3" ht="29.25" customHeight="1">
      <c r="A94" s="124">
        <v>93</v>
      </c>
      <c r="B94" s="125" t="s">
        <v>527</v>
      </c>
      <c r="C94" s="126" t="s">
        <v>528</v>
      </c>
    </row>
    <row r="95" spans="1:3" ht="29.25" customHeight="1">
      <c r="A95" s="124">
        <v>94</v>
      </c>
      <c r="B95" s="125" t="s">
        <v>529</v>
      </c>
      <c r="C95" s="126" t="s">
        <v>530</v>
      </c>
    </row>
    <row r="96" spans="1:3" ht="29.25" customHeight="1">
      <c r="A96" s="124">
        <v>95</v>
      </c>
      <c r="B96" s="125" t="s">
        <v>531</v>
      </c>
      <c r="C96" s="126" t="s">
        <v>532</v>
      </c>
    </row>
    <row r="97" spans="1:3" ht="29.25" customHeight="1">
      <c r="A97" s="124">
        <v>96</v>
      </c>
      <c r="B97" s="125" t="s">
        <v>533</v>
      </c>
      <c r="C97" s="126" t="s">
        <v>534</v>
      </c>
    </row>
    <row r="98" spans="1:3" ht="29.25" customHeight="1">
      <c r="A98" s="124">
        <v>97</v>
      </c>
      <c r="B98" s="125" t="s">
        <v>535</v>
      </c>
      <c r="C98" s="126" t="s">
        <v>536</v>
      </c>
    </row>
    <row r="99" spans="1:3" ht="29.25" customHeight="1">
      <c r="A99" s="124">
        <v>98</v>
      </c>
      <c r="B99" s="125" t="s">
        <v>537</v>
      </c>
      <c r="C99" s="126" t="s">
        <v>538</v>
      </c>
    </row>
    <row r="100" spans="1:3" ht="29.25" customHeight="1">
      <c r="A100" s="124">
        <v>99</v>
      </c>
      <c r="B100" s="125" t="s">
        <v>539</v>
      </c>
      <c r="C100" s="126" t="s">
        <v>540</v>
      </c>
    </row>
    <row r="101" spans="1:3" ht="29.25" customHeight="1">
      <c r="A101" s="124">
        <v>100</v>
      </c>
      <c r="B101" s="125" t="s">
        <v>541</v>
      </c>
      <c r="C101" s="126" t="s">
        <v>542</v>
      </c>
    </row>
    <row r="102" spans="1:3" ht="29.25" customHeight="1">
      <c r="A102" s="124">
        <v>101</v>
      </c>
      <c r="B102" s="125" t="s">
        <v>543</v>
      </c>
      <c r="C102" s="126" t="s">
        <v>544</v>
      </c>
    </row>
    <row r="103" spans="1:3" ht="29.25" customHeight="1">
      <c r="A103" s="124">
        <v>102</v>
      </c>
      <c r="B103" s="125" t="s">
        <v>545</v>
      </c>
      <c r="C103" s="126" t="s">
        <v>546</v>
      </c>
    </row>
    <row r="104" spans="1:3" ht="29.25" customHeight="1">
      <c r="A104" s="124">
        <v>103</v>
      </c>
      <c r="B104" s="125" t="s">
        <v>547</v>
      </c>
      <c r="C104" s="126" t="s">
        <v>548</v>
      </c>
    </row>
    <row r="105" spans="1:3" ht="29.25" customHeight="1">
      <c r="A105" s="124">
        <v>104</v>
      </c>
      <c r="B105" s="125" t="s">
        <v>549</v>
      </c>
      <c r="C105" s="126" t="s">
        <v>550</v>
      </c>
    </row>
    <row r="106" spans="1:3" ht="29.25" customHeight="1">
      <c r="A106" s="124">
        <v>105</v>
      </c>
      <c r="B106" s="125" t="s">
        <v>551</v>
      </c>
      <c r="C106" s="126" t="s">
        <v>552</v>
      </c>
    </row>
    <row r="107" spans="1:3" ht="29.25" customHeight="1">
      <c r="A107" s="124">
        <v>106</v>
      </c>
      <c r="B107" s="125" t="s">
        <v>553</v>
      </c>
      <c r="C107" s="126" t="s">
        <v>554</v>
      </c>
    </row>
    <row r="108" spans="1:3" ht="29.25" customHeight="1">
      <c r="A108" s="124">
        <v>107</v>
      </c>
      <c r="B108" s="125" t="s">
        <v>555</v>
      </c>
      <c r="C108" s="126" t="s">
        <v>556</v>
      </c>
    </row>
    <row r="109" spans="1:3" ht="29.25" customHeight="1">
      <c r="A109" s="124">
        <v>108</v>
      </c>
      <c r="B109" s="125" t="s">
        <v>557</v>
      </c>
      <c r="C109" s="126" t="s">
        <v>558</v>
      </c>
    </row>
    <row r="110" spans="1:3" ht="29.25" customHeight="1">
      <c r="A110" s="124">
        <v>109</v>
      </c>
      <c r="B110" s="125" t="s">
        <v>559</v>
      </c>
      <c r="C110" s="126" t="s">
        <v>560</v>
      </c>
    </row>
    <row r="111" spans="1:3" ht="16.5" customHeight="1">
      <c r="A111" s="124">
        <v>110</v>
      </c>
      <c r="B111" s="125" t="s">
        <v>561</v>
      </c>
      <c r="C111" s="126" t="s">
        <v>562</v>
      </c>
    </row>
    <row r="112" spans="1:3" ht="16.5" customHeight="1">
      <c r="A112" s="124">
        <v>111</v>
      </c>
      <c r="B112" s="125" t="s">
        <v>563</v>
      </c>
      <c r="C112" s="126" t="s">
        <v>564</v>
      </c>
    </row>
    <row r="113" spans="1:3 16351:16355" ht="16.5" customHeight="1">
      <c r="A113" s="124">
        <v>112</v>
      </c>
      <c r="B113" s="125" t="s">
        <v>565</v>
      </c>
      <c r="C113" s="126" t="s">
        <v>566</v>
      </c>
    </row>
    <row r="114" spans="1:3 16351:16355" ht="16.5" customHeight="1">
      <c r="A114" s="124">
        <v>113</v>
      </c>
      <c r="B114" s="125" t="s">
        <v>567</v>
      </c>
      <c r="C114" s="126" t="s">
        <v>568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569</v>
      </c>
      <c r="C115" s="126" t="s">
        <v>570</v>
      </c>
    </row>
    <row r="116" spans="1:3 16351:16355" ht="16.5" customHeight="1">
      <c r="A116" s="124">
        <v>115</v>
      </c>
      <c r="B116" s="125" t="s">
        <v>571</v>
      </c>
      <c r="C116" s="126" t="s">
        <v>572</v>
      </c>
    </row>
    <row r="117" spans="1:3 16351:16355" ht="16.5" customHeight="1">
      <c r="A117" s="124">
        <v>116</v>
      </c>
      <c r="B117" s="125" t="s">
        <v>573</v>
      </c>
      <c r="C117" s="126" t="s">
        <v>574</v>
      </c>
    </row>
    <row r="118" spans="1:3 16351:16355" ht="16.5" customHeight="1">
      <c r="A118" s="124">
        <v>117</v>
      </c>
      <c r="B118" s="125" t="s">
        <v>575</v>
      </c>
      <c r="C118" s="126" t="s">
        <v>576</v>
      </c>
    </row>
    <row r="119" spans="1:3 16351:16355" ht="16.5" customHeight="1">
      <c r="A119" s="124">
        <v>118</v>
      </c>
      <c r="B119" s="125" t="s">
        <v>577</v>
      </c>
      <c r="C119" s="126" t="s">
        <v>578</v>
      </c>
    </row>
    <row r="120" spans="1:3 16351:16355" ht="16.5" customHeight="1">
      <c r="A120" s="124">
        <v>119</v>
      </c>
      <c r="B120" s="125" t="s">
        <v>579</v>
      </c>
      <c r="C120" s="126" t="s">
        <v>580</v>
      </c>
    </row>
    <row r="121" spans="1:3 16351:16355" ht="16.5" customHeight="1">
      <c r="A121" s="124">
        <v>120</v>
      </c>
      <c r="B121" s="125" t="s">
        <v>581</v>
      </c>
      <c r="C121" s="126" t="s">
        <v>1029</v>
      </c>
    </row>
    <row r="122" spans="1:3 16351:16355" ht="16.5" customHeight="1">
      <c r="A122" s="124">
        <v>121</v>
      </c>
      <c r="B122" s="125" t="s">
        <v>582</v>
      </c>
      <c r="C122" s="126" t="s">
        <v>583</v>
      </c>
    </row>
    <row r="123" spans="1:3 16351:16355" ht="16.5" customHeight="1">
      <c r="A123" s="124">
        <v>122</v>
      </c>
      <c r="B123" s="125" t="s">
        <v>584</v>
      </c>
      <c r="C123" s="126" t="s">
        <v>585</v>
      </c>
    </row>
    <row r="124" spans="1:3 16351:16355" ht="16.5" customHeight="1">
      <c r="A124" s="124">
        <v>123</v>
      </c>
      <c r="B124" s="125" t="s">
        <v>586</v>
      </c>
      <c r="C124" s="126" t="s">
        <v>587</v>
      </c>
    </row>
    <row r="125" spans="1:3 16351:16355" ht="16.5" customHeight="1">
      <c r="A125" s="124">
        <v>124</v>
      </c>
      <c r="B125" s="125" t="s">
        <v>588</v>
      </c>
      <c r="C125" s="126" t="s">
        <v>589</v>
      </c>
    </row>
    <row r="126" spans="1:3 16351:16355" ht="16.5" customHeight="1">
      <c r="A126" s="124">
        <v>125</v>
      </c>
      <c r="B126" s="125" t="s">
        <v>590</v>
      </c>
      <c r="C126" s="126" t="s">
        <v>591</v>
      </c>
    </row>
    <row r="127" spans="1:3 16351:16355" ht="16.5" customHeight="1">
      <c r="A127" s="124">
        <v>126</v>
      </c>
      <c r="B127" s="125" t="s">
        <v>592</v>
      </c>
      <c r="C127" s="126" t="s">
        <v>593</v>
      </c>
    </row>
    <row r="128" spans="1:3 16351:16355" ht="16.5" customHeight="1">
      <c r="A128" s="124">
        <v>127</v>
      </c>
      <c r="B128" s="125" t="s">
        <v>594</v>
      </c>
      <c r="C128" s="126" t="s">
        <v>595</v>
      </c>
    </row>
    <row r="129" spans="1:3" ht="16.5" customHeight="1">
      <c r="A129" s="124">
        <v>128</v>
      </c>
      <c r="B129" s="125" t="s">
        <v>596</v>
      </c>
      <c r="C129" s="126" t="s">
        <v>597</v>
      </c>
    </row>
    <row r="130" spans="1:3" ht="16.5" customHeight="1">
      <c r="A130" s="124">
        <v>129</v>
      </c>
      <c r="B130" s="125" t="s">
        <v>598</v>
      </c>
      <c r="C130" s="126" t="s">
        <v>599</v>
      </c>
    </row>
    <row r="131" spans="1:3" ht="16.5" customHeight="1">
      <c r="A131" s="124">
        <v>130</v>
      </c>
      <c r="B131" s="125" t="s">
        <v>839</v>
      </c>
      <c r="C131" s="126" t="s">
        <v>600</v>
      </c>
    </row>
    <row r="132" spans="1:3" ht="16.5" customHeight="1">
      <c r="A132" s="124">
        <v>131</v>
      </c>
      <c r="B132" s="125" t="s">
        <v>601</v>
      </c>
      <c r="C132" s="126" t="s">
        <v>602</v>
      </c>
    </row>
    <row r="133" spans="1:3" ht="16.5" customHeight="1">
      <c r="A133" s="124">
        <v>132</v>
      </c>
      <c r="B133" s="125" t="s">
        <v>603</v>
      </c>
      <c r="C133" s="126" t="s">
        <v>604</v>
      </c>
    </row>
    <row r="134" spans="1:3" ht="16.5" customHeight="1">
      <c r="A134" s="124">
        <v>133</v>
      </c>
      <c r="B134" s="125" t="s">
        <v>605</v>
      </c>
      <c r="C134" s="126" t="s">
        <v>606</v>
      </c>
    </row>
    <row r="135" spans="1:3" ht="16.5" customHeight="1">
      <c r="A135" s="124">
        <v>134</v>
      </c>
      <c r="B135" s="125" t="s">
        <v>607</v>
      </c>
      <c r="C135" s="126" t="s">
        <v>608</v>
      </c>
    </row>
    <row r="136" spans="1:3" ht="16.5" customHeight="1">
      <c r="A136" s="124">
        <v>135</v>
      </c>
      <c r="B136" s="125" t="s">
        <v>609</v>
      </c>
      <c r="C136" s="126" t="s">
        <v>610</v>
      </c>
    </row>
    <row r="137" spans="1:3" ht="16.5" customHeight="1">
      <c r="A137" s="124">
        <v>136</v>
      </c>
      <c r="B137" s="125" t="s">
        <v>611</v>
      </c>
      <c r="C137" s="126" t="s">
        <v>612</v>
      </c>
    </row>
    <row r="138" spans="1:3" ht="16.5" customHeight="1">
      <c r="A138" s="124">
        <v>137</v>
      </c>
      <c r="B138" s="125" t="s">
        <v>613</v>
      </c>
      <c r="C138" s="126" t="s">
        <v>614</v>
      </c>
    </row>
    <row r="139" spans="1:3" ht="29.25" customHeight="1">
      <c r="A139" s="124">
        <v>138</v>
      </c>
      <c r="B139" s="125" t="s">
        <v>615</v>
      </c>
      <c r="C139" s="126" t="s">
        <v>616</v>
      </c>
    </row>
    <row r="140" spans="1:3" ht="29.25" customHeight="1">
      <c r="A140" s="124">
        <v>139</v>
      </c>
      <c r="B140" s="125" t="s">
        <v>617</v>
      </c>
      <c r="C140" s="126" t="s">
        <v>618</v>
      </c>
    </row>
    <row r="141" spans="1:3" ht="29.25" customHeight="1">
      <c r="A141" s="124">
        <v>140</v>
      </c>
      <c r="B141" s="125" t="s">
        <v>840</v>
      </c>
      <c r="C141" s="126" t="s">
        <v>619</v>
      </c>
    </row>
    <row r="142" spans="1:3" ht="29.25" customHeight="1">
      <c r="A142" s="124">
        <v>141</v>
      </c>
      <c r="B142" s="125" t="s">
        <v>620</v>
      </c>
      <c r="C142" s="126" t="s">
        <v>621</v>
      </c>
    </row>
    <row r="143" spans="1:3" ht="29.25" customHeight="1">
      <c r="A143" s="124">
        <v>142</v>
      </c>
      <c r="B143" s="125" t="s">
        <v>622</v>
      </c>
      <c r="C143" s="126" t="s">
        <v>623</v>
      </c>
    </row>
    <row r="144" spans="1:3" ht="29.25" customHeight="1">
      <c r="A144" s="124">
        <v>143</v>
      </c>
      <c r="B144" s="125" t="s">
        <v>624</v>
      </c>
      <c r="C144" s="126" t="s">
        <v>625</v>
      </c>
    </row>
    <row r="145" spans="1:3" ht="29.25" customHeight="1">
      <c r="A145" s="124">
        <v>144</v>
      </c>
      <c r="B145" s="125" t="s">
        <v>626</v>
      </c>
      <c r="C145" s="126" t="s">
        <v>627</v>
      </c>
    </row>
    <row r="146" spans="1:3" ht="29.25" customHeight="1">
      <c r="A146" s="124">
        <v>145</v>
      </c>
      <c r="B146" s="125" t="s">
        <v>841</v>
      </c>
      <c r="C146" s="126" t="s">
        <v>628</v>
      </c>
    </row>
    <row r="147" spans="1:3" ht="29.25" customHeight="1">
      <c r="A147" s="124">
        <v>146</v>
      </c>
      <c r="B147" s="125" t="s">
        <v>629</v>
      </c>
      <c r="C147" s="126" t="s">
        <v>630</v>
      </c>
    </row>
    <row r="148" spans="1:3" ht="29.25" customHeight="1">
      <c r="A148" s="124">
        <v>147</v>
      </c>
      <c r="B148" s="125" t="s">
        <v>631</v>
      </c>
      <c r="C148" s="126" t="s">
        <v>632</v>
      </c>
    </row>
    <row r="149" spans="1:3" ht="29.25" customHeight="1">
      <c r="A149" s="124">
        <v>148</v>
      </c>
      <c r="B149" s="125" t="s">
        <v>633</v>
      </c>
      <c r="C149" s="126" t="s">
        <v>634</v>
      </c>
    </row>
    <row r="150" spans="1:3" ht="29.25" customHeight="1">
      <c r="A150" s="124">
        <v>149</v>
      </c>
      <c r="B150" s="125" t="s">
        <v>635</v>
      </c>
      <c r="C150" s="126" t="s">
        <v>636</v>
      </c>
    </row>
    <row r="151" spans="1:3" ht="29.25" customHeight="1">
      <c r="A151" s="124">
        <v>150</v>
      </c>
      <c r="B151" s="125" t="s">
        <v>637</v>
      </c>
      <c r="C151" s="126" t="s">
        <v>638</v>
      </c>
    </row>
    <row r="152" spans="1:3" ht="29.25" customHeight="1">
      <c r="A152" s="124">
        <v>151</v>
      </c>
      <c r="B152" s="125" t="s">
        <v>639</v>
      </c>
      <c r="C152" s="126" t="s">
        <v>640</v>
      </c>
    </row>
    <row r="153" spans="1:3" ht="29.25" customHeight="1">
      <c r="A153" s="124">
        <v>152</v>
      </c>
      <c r="B153" s="125" t="s">
        <v>641</v>
      </c>
      <c r="C153" s="126" t="s">
        <v>642</v>
      </c>
    </row>
    <row r="154" spans="1:3" ht="29.25" customHeight="1">
      <c r="A154" s="124">
        <v>153</v>
      </c>
      <c r="B154" s="125" t="s">
        <v>643</v>
      </c>
      <c r="C154" s="126" t="s">
        <v>644</v>
      </c>
    </row>
    <row r="155" spans="1:3" ht="29.25" customHeight="1">
      <c r="A155" s="124">
        <v>154</v>
      </c>
      <c r="B155" s="125" t="s">
        <v>645</v>
      </c>
      <c r="C155" s="126" t="s">
        <v>646</v>
      </c>
    </row>
    <row r="156" spans="1:3" ht="29.25" customHeight="1">
      <c r="A156" s="124">
        <v>155</v>
      </c>
      <c r="B156" s="125" t="s">
        <v>647</v>
      </c>
      <c r="C156" s="126" t="s">
        <v>648</v>
      </c>
    </row>
    <row r="157" spans="1:3" ht="29.25" customHeight="1">
      <c r="A157" s="124">
        <v>156</v>
      </c>
      <c r="B157" s="125" t="s">
        <v>649</v>
      </c>
      <c r="C157" s="126" t="s">
        <v>650</v>
      </c>
    </row>
    <row r="158" spans="1:3" ht="29.25" customHeight="1">
      <c r="A158" s="124">
        <v>157</v>
      </c>
      <c r="B158" s="125" t="s">
        <v>651</v>
      </c>
      <c r="C158" s="126" t="s">
        <v>652</v>
      </c>
    </row>
    <row r="159" spans="1:3" ht="29.25" customHeight="1">
      <c r="A159" s="124">
        <v>158</v>
      </c>
      <c r="B159" s="125" t="s">
        <v>653</v>
      </c>
      <c r="C159" s="126" t="s">
        <v>654</v>
      </c>
    </row>
    <row r="160" spans="1:3" ht="29.25" customHeight="1">
      <c r="A160" s="124">
        <v>159</v>
      </c>
      <c r="B160" s="125" t="s">
        <v>842</v>
      </c>
      <c r="C160" s="126" t="s">
        <v>655</v>
      </c>
    </row>
    <row r="161" spans="1:3" ht="29.25" customHeight="1">
      <c r="A161" s="124">
        <v>160</v>
      </c>
      <c r="B161" s="125" t="s">
        <v>656</v>
      </c>
      <c r="C161" s="126" t="s">
        <v>657</v>
      </c>
    </row>
    <row r="162" spans="1:3" ht="29.25" customHeight="1">
      <c r="A162" s="124">
        <v>161</v>
      </c>
      <c r="B162" s="125" t="s">
        <v>658</v>
      </c>
      <c r="C162" s="126" t="s">
        <v>659</v>
      </c>
    </row>
    <row r="163" spans="1:3" ht="29.25" customHeight="1">
      <c r="A163" s="124">
        <v>162</v>
      </c>
      <c r="B163" s="125" t="s">
        <v>660</v>
      </c>
      <c r="C163" s="126" t="s">
        <v>661</v>
      </c>
    </row>
    <row r="164" spans="1:3" ht="29.25" customHeight="1">
      <c r="A164" s="124">
        <v>163</v>
      </c>
      <c r="B164" s="125" t="s">
        <v>662</v>
      </c>
      <c r="C164" s="126" t="s">
        <v>663</v>
      </c>
    </row>
    <row r="165" spans="1:3" ht="29.25" customHeight="1">
      <c r="A165" s="124">
        <v>164</v>
      </c>
      <c r="B165" s="125" t="s">
        <v>664</v>
      </c>
      <c r="C165" s="126" t="s">
        <v>665</v>
      </c>
    </row>
    <row r="166" spans="1:3" ht="29.25" customHeight="1">
      <c r="A166" s="124">
        <v>165</v>
      </c>
      <c r="B166" s="125" t="s">
        <v>843</v>
      </c>
      <c r="C166" s="126" t="s">
        <v>666</v>
      </c>
    </row>
    <row r="167" spans="1:3" ht="29.25" customHeight="1">
      <c r="A167" s="124">
        <v>166</v>
      </c>
      <c r="B167" s="125" t="s">
        <v>667</v>
      </c>
      <c r="C167" s="126" t="s">
        <v>668</v>
      </c>
    </row>
    <row r="168" spans="1:3" ht="29.25" customHeight="1">
      <c r="A168" s="124">
        <v>167</v>
      </c>
      <c r="B168" s="125" t="s">
        <v>669</v>
      </c>
      <c r="C168" s="126" t="s">
        <v>670</v>
      </c>
    </row>
    <row r="169" spans="1:3" ht="29.25" customHeight="1">
      <c r="A169" s="124">
        <v>168</v>
      </c>
      <c r="B169" s="125" t="s">
        <v>671</v>
      </c>
      <c r="C169" s="126" t="s">
        <v>672</v>
      </c>
    </row>
    <row r="170" spans="1:3" ht="29.25" customHeight="1">
      <c r="A170" s="124">
        <v>169</v>
      </c>
      <c r="B170" s="125" t="s">
        <v>673</v>
      </c>
      <c r="C170" s="126" t="s">
        <v>674</v>
      </c>
    </row>
    <row r="171" spans="1:3" ht="29.25" customHeight="1">
      <c r="A171" s="124">
        <v>170</v>
      </c>
      <c r="B171" s="125" t="s">
        <v>675</v>
      </c>
      <c r="C171" s="126" t="s">
        <v>676</v>
      </c>
    </row>
    <row r="172" spans="1:3" ht="29.25" customHeight="1">
      <c r="A172" s="124">
        <v>171</v>
      </c>
      <c r="B172" s="125" t="s">
        <v>844</v>
      </c>
      <c r="C172" s="126" t="s">
        <v>677</v>
      </c>
    </row>
    <row r="173" spans="1:3" ht="29.25" customHeight="1">
      <c r="A173" s="124">
        <v>172</v>
      </c>
      <c r="B173" s="125" t="s">
        <v>678</v>
      </c>
      <c r="C173" s="126" t="s">
        <v>679</v>
      </c>
    </row>
    <row r="174" spans="1:3" ht="29.25" customHeight="1">
      <c r="A174" s="124">
        <v>173</v>
      </c>
      <c r="B174" s="125" t="s">
        <v>680</v>
      </c>
      <c r="C174" s="126" t="s">
        <v>681</v>
      </c>
    </row>
    <row r="175" spans="1:3" ht="29.25" customHeight="1">
      <c r="A175" s="124">
        <v>174</v>
      </c>
      <c r="B175" s="125" t="s">
        <v>682</v>
      </c>
      <c r="C175" s="126" t="s">
        <v>683</v>
      </c>
    </row>
    <row r="176" spans="1:3" ht="16.5" customHeight="1">
      <c r="A176" s="124">
        <v>175</v>
      </c>
      <c r="B176" s="125" t="s">
        <v>684</v>
      </c>
      <c r="C176" s="126" t="s">
        <v>685</v>
      </c>
    </row>
    <row r="177" spans="1:3 16271:16355" ht="16.5" customHeight="1">
      <c r="A177" s="124">
        <v>176</v>
      </c>
      <c r="B177" s="125" t="s">
        <v>686</v>
      </c>
      <c r="C177" s="126" t="s">
        <v>687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688</v>
      </c>
      <c r="C178" s="126" t="s">
        <v>689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690</v>
      </c>
      <c r="C179" s="126" t="s">
        <v>691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692</v>
      </c>
      <c r="C180" s="126" t="s">
        <v>693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694</v>
      </c>
      <c r="C181" s="126" t="s">
        <v>695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696</v>
      </c>
      <c r="C182" s="126" t="s">
        <v>697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698</v>
      </c>
      <c r="C183" s="126" t="s">
        <v>699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700</v>
      </c>
      <c r="C184" s="126" t="s">
        <v>701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702</v>
      </c>
      <c r="C185" s="126" t="s">
        <v>703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704</v>
      </c>
      <c r="C186" s="126" t="s">
        <v>705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706</v>
      </c>
      <c r="C187" s="126" t="s">
        <v>707</v>
      </c>
    </row>
    <row r="188" spans="1:3 16271:16355" ht="16.5" customHeight="1">
      <c r="A188" s="124">
        <v>187</v>
      </c>
      <c r="B188" s="125" t="s">
        <v>708</v>
      </c>
      <c r="C188" s="126" t="s">
        <v>709</v>
      </c>
    </row>
    <row r="189" spans="1:3 16271:16355" ht="16.5" customHeight="1">
      <c r="A189" s="124">
        <v>188</v>
      </c>
      <c r="B189" s="125" t="s">
        <v>710</v>
      </c>
      <c r="C189" s="126" t="s">
        <v>711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712</v>
      </c>
      <c r="C190" s="126" t="s">
        <v>713</v>
      </c>
    </row>
    <row r="191" spans="1:3 16271:16355" ht="16.5" customHeight="1">
      <c r="A191" s="124">
        <v>190</v>
      </c>
      <c r="B191" s="125" t="s">
        <v>714</v>
      </c>
      <c r="C191" s="126" t="s">
        <v>715</v>
      </c>
    </row>
    <row r="192" spans="1:3 16271:16355" ht="16.5" customHeight="1">
      <c r="A192" s="124">
        <v>191</v>
      </c>
      <c r="B192" s="125" t="s">
        <v>716</v>
      </c>
      <c r="C192" s="126" t="s">
        <v>717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718</v>
      </c>
      <c r="C193" s="126" t="s">
        <v>719</v>
      </c>
    </row>
    <row r="194" spans="1:3 16321:16354" ht="16.5" customHeight="1">
      <c r="A194" s="124">
        <v>193</v>
      </c>
      <c r="B194" s="125" t="s">
        <v>720</v>
      </c>
      <c r="C194" s="126" t="s">
        <v>721</v>
      </c>
    </row>
    <row r="195" spans="1:3 16321:16354" ht="16.5" customHeight="1">
      <c r="A195" s="124">
        <v>194</v>
      </c>
      <c r="B195" s="125" t="s">
        <v>722</v>
      </c>
      <c r="C195" s="126" t="s">
        <v>723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724</v>
      </c>
      <c r="C196" s="126" t="s">
        <v>725</v>
      </c>
    </row>
    <row r="197" spans="1:3 16321:16354" ht="29.25" customHeight="1">
      <c r="A197" s="124">
        <v>196</v>
      </c>
      <c r="B197" s="125" t="s">
        <v>726</v>
      </c>
      <c r="C197" s="126" t="s">
        <v>727</v>
      </c>
    </row>
    <row r="198" spans="1:3 16321:16354" ht="29.25" customHeight="1">
      <c r="A198" s="124">
        <v>197</v>
      </c>
      <c r="B198" s="125" t="s">
        <v>728</v>
      </c>
      <c r="C198" s="126" t="s">
        <v>729</v>
      </c>
    </row>
    <row r="199" spans="1:3 16321:16354" ht="29.25" customHeight="1">
      <c r="A199" s="124">
        <v>198</v>
      </c>
      <c r="B199" s="125" t="s">
        <v>730</v>
      </c>
      <c r="C199" s="126" t="s">
        <v>731</v>
      </c>
    </row>
    <row r="200" spans="1:3 16321:16354" ht="29.25" customHeight="1">
      <c r="A200" s="124">
        <v>199</v>
      </c>
      <c r="B200" s="125" t="s">
        <v>732</v>
      </c>
      <c r="C200" s="126" t="s">
        <v>733</v>
      </c>
    </row>
    <row r="201" spans="1:3 16321:16354" ht="29.25" customHeight="1">
      <c r="A201" s="124">
        <v>200</v>
      </c>
      <c r="B201" s="125" t="s">
        <v>734</v>
      </c>
      <c r="C201" s="126" t="s">
        <v>735</v>
      </c>
    </row>
    <row r="202" spans="1:3 16321:16354" ht="29.25" customHeight="1">
      <c r="A202" s="124">
        <v>201</v>
      </c>
      <c r="B202" s="125" t="s">
        <v>736</v>
      </c>
      <c r="C202" s="126" t="s">
        <v>737</v>
      </c>
    </row>
    <row r="203" spans="1:3 16321:16354" ht="29.25" customHeight="1">
      <c r="A203" s="124">
        <v>202</v>
      </c>
      <c r="B203" s="125" t="s">
        <v>738</v>
      </c>
      <c r="C203" s="126" t="s">
        <v>739</v>
      </c>
    </row>
    <row r="204" spans="1:3 16321:16354" ht="29.25" customHeight="1">
      <c r="A204" s="124">
        <v>203</v>
      </c>
      <c r="B204" s="125" t="s">
        <v>740</v>
      </c>
      <c r="C204" s="126" t="s">
        <v>741</v>
      </c>
    </row>
    <row r="205" spans="1:3 16321:16354" ht="29.25" customHeight="1">
      <c r="A205" s="124">
        <v>204</v>
      </c>
      <c r="B205" s="125" t="s">
        <v>742</v>
      </c>
      <c r="C205" s="126" t="s">
        <v>743</v>
      </c>
    </row>
    <row r="206" spans="1:3 16321:16354" ht="29.25" customHeight="1">
      <c r="A206" s="124">
        <v>205</v>
      </c>
      <c r="B206" s="125" t="s">
        <v>744</v>
      </c>
      <c r="C206" s="126" t="s">
        <v>745</v>
      </c>
    </row>
    <row r="207" spans="1:3 16321:16354" ht="29.25" customHeight="1">
      <c r="A207" s="124">
        <v>206</v>
      </c>
      <c r="B207" s="125" t="s">
        <v>746</v>
      </c>
      <c r="C207" s="126" t="s">
        <v>747</v>
      </c>
    </row>
    <row r="208" spans="1:3 16321:16354" ht="29.25" customHeight="1">
      <c r="A208" s="124">
        <v>207</v>
      </c>
      <c r="B208" s="125" t="s">
        <v>748</v>
      </c>
      <c r="C208" s="126" t="s">
        <v>749</v>
      </c>
    </row>
    <row r="209" spans="1:3" ht="29.25" customHeight="1">
      <c r="A209" s="124">
        <v>208</v>
      </c>
      <c r="B209" s="125" t="s">
        <v>750</v>
      </c>
      <c r="C209" s="126" t="s">
        <v>751</v>
      </c>
    </row>
    <row r="210" spans="1:3" ht="29.25" customHeight="1">
      <c r="A210" s="124">
        <v>209</v>
      </c>
      <c r="B210" s="125" t="s">
        <v>752</v>
      </c>
      <c r="C210" s="126" t="s">
        <v>753</v>
      </c>
    </row>
    <row r="211" spans="1:3" ht="29.25" customHeight="1">
      <c r="A211" s="124">
        <v>210</v>
      </c>
      <c r="B211" s="125" t="s">
        <v>845</v>
      </c>
      <c r="C211" s="126" t="s">
        <v>754</v>
      </c>
    </row>
    <row r="212" spans="1:3" ht="29.25" customHeight="1">
      <c r="A212" s="124">
        <v>211</v>
      </c>
      <c r="B212" s="125" t="s">
        <v>848</v>
      </c>
      <c r="C212" s="126" t="s">
        <v>755</v>
      </c>
    </row>
    <row r="213" spans="1:3" ht="29.25" customHeight="1">
      <c r="A213" s="124">
        <v>212</v>
      </c>
      <c r="B213" s="125" t="s">
        <v>756</v>
      </c>
      <c r="C213" s="126" t="s">
        <v>757</v>
      </c>
    </row>
    <row r="214" spans="1:3" ht="29.25" customHeight="1">
      <c r="A214" s="124">
        <v>213</v>
      </c>
      <c r="B214" s="125" t="s">
        <v>846</v>
      </c>
      <c r="C214" s="126" t="s">
        <v>758</v>
      </c>
    </row>
    <row r="215" spans="1:3" ht="29.25" customHeight="1">
      <c r="A215" s="124">
        <v>214</v>
      </c>
      <c r="B215" s="125" t="s">
        <v>759</v>
      </c>
      <c r="C215" s="126" t="s">
        <v>760</v>
      </c>
    </row>
    <row r="216" spans="1:3" ht="29.25" customHeight="1">
      <c r="A216" s="124">
        <v>215</v>
      </c>
      <c r="B216" s="125" t="s">
        <v>761</v>
      </c>
      <c r="C216" s="126" t="s">
        <v>762</v>
      </c>
    </row>
    <row r="217" spans="1:3" ht="29.25" customHeight="1">
      <c r="A217" s="124">
        <v>216</v>
      </c>
      <c r="B217" s="125" t="s">
        <v>763</v>
      </c>
      <c r="C217" s="126" t="s">
        <v>764</v>
      </c>
    </row>
    <row r="218" spans="1:3" ht="29.25" customHeight="1">
      <c r="A218" s="124">
        <v>217</v>
      </c>
      <c r="B218" s="125" t="s">
        <v>765</v>
      </c>
      <c r="C218" s="126" t="s">
        <v>766</v>
      </c>
    </row>
    <row r="219" spans="1:3" ht="16.5" customHeight="1">
      <c r="A219" s="124">
        <v>218</v>
      </c>
      <c r="B219" s="125" t="s">
        <v>767</v>
      </c>
      <c r="C219" s="126" t="s">
        <v>1030</v>
      </c>
    </row>
    <row r="220" spans="1:3" ht="29.25" customHeight="1">
      <c r="A220" s="124">
        <v>219</v>
      </c>
      <c r="B220" s="125" t="s">
        <v>769</v>
      </c>
      <c r="C220" s="126" t="s">
        <v>770</v>
      </c>
    </row>
    <row r="221" spans="1:3" ht="29.25" customHeight="1">
      <c r="A221" s="124">
        <v>220</v>
      </c>
      <c r="B221" s="125" t="s">
        <v>771</v>
      </c>
      <c r="C221" s="126" t="s">
        <v>772</v>
      </c>
    </row>
    <row r="222" spans="1:3" ht="29.25" customHeight="1">
      <c r="A222" s="124">
        <v>221</v>
      </c>
      <c r="B222" s="125" t="s">
        <v>849</v>
      </c>
      <c r="C222" s="126" t="s">
        <v>773</v>
      </c>
    </row>
    <row r="223" spans="1:3" ht="29.25" customHeight="1">
      <c r="A223" s="124">
        <v>222</v>
      </c>
      <c r="B223" s="125" t="s">
        <v>774</v>
      </c>
      <c r="C223" s="126" t="s">
        <v>775</v>
      </c>
    </row>
    <row r="224" spans="1:3" ht="42.75" customHeight="1">
      <c r="A224" s="124">
        <v>223</v>
      </c>
      <c r="B224" s="125" t="s">
        <v>776</v>
      </c>
      <c r="C224" s="126" t="s">
        <v>777</v>
      </c>
    </row>
    <row r="225" spans="1:3" ht="16.5" customHeight="1">
      <c r="A225" s="124">
        <v>224</v>
      </c>
      <c r="B225" s="125" t="s">
        <v>778</v>
      </c>
      <c r="C225" s="126" t="s">
        <v>1031</v>
      </c>
    </row>
    <row r="226" spans="1:3" ht="16.5" customHeight="1">
      <c r="A226" s="124">
        <v>225</v>
      </c>
      <c r="B226" s="125" t="s">
        <v>780</v>
      </c>
      <c r="C226" s="126" t="s">
        <v>1032</v>
      </c>
    </row>
    <row r="227" spans="1:3" ht="29.25" customHeight="1">
      <c r="A227" s="124">
        <v>226</v>
      </c>
      <c r="B227" s="125" t="s">
        <v>782</v>
      </c>
      <c r="C227" s="126" t="s">
        <v>783</v>
      </c>
    </row>
    <row r="228" spans="1:3" ht="29.25" customHeight="1">
      <c r="A228" s="124">
        <v>227</v>
      </c>
      <c r="B228" s="125" t="s">
        <v>784</v>
      </c>
      <c r="C228" s="126" t="s">
        <v>785</v>
      </c>
    </row>
    <row r="229" spans="1:3" ht="29.25" customHeight="1">
      <c r="A229" s="124">
        <v>228</v>
      </c>
      <c r="B229" s="125" t="s">
        <v>850</v>
      </c>
      <c r="C229" s="126" t="s">
        <v>786</v>
      </c>
    </row>
    <row r="230" spans="1:3" ht="29.25" customHeight="1">
      <c r="A230" s="124">
        <v>229</v>
      </c>
      <c r="B230" s="125" t="s">
        <v>787</v>
      </c>
      <c r="C230" s="126" t="s">
        <v>788</v>
      </c>
    </row>
    <row r="231" spans="1:3" ht="29.25" customHeight="1">
      <c r="A231" s="124">
        <v>230</v>
      </c>
      <c r="B231" s="125" t="s">
        <v>789</v>
      </c>
      <c r="C231" s="126" t="s">
        <v>790</v>
      </c>
    </row>
    <row r="232" spans="1:3" ht="29.25" customHeight="1">
      <c r="A232" s="124">
        <v>231</v>
      </c>
      <c r="B232" s="125" t="s">
        <v>791</v>
      </c>
      <c r="C232" s="126" t="s">
        <v>792</v>
      </c>
    </row>
    <row r="233" spans="1:3" ht="29.25" customHeight="1">
      <c r="A233" s="124">
        <v>232</v>
      </c>
      <c r="B233" s="125" t="s">
        <v>793</v>
      </c>
      <c r="C233" s="126" t="s">
        <v>794</v>
      </c>
    </row>
    <row r="234" spans="1:3" ht="29.25" customHeight="1">
      <c r="A234" s="124">
        <v>233</v>
      </c>
      <c r="B234" s="125" t="s">
        <v>795</v>
      </c>
      <c r="C234" s="126" t="s">
        <v>796</v>
      </c>
    </row>
    <row r="235" spans="1:3" ht="16.5" customHeight="1">
      <c r="A235" s="124">
        <v>234</v>
      </c>
      <c r="B235" s="125" t="s">
        <v>797</v>
      </c>
      <c r="C235" s="126" t="s">
        <v>1033</v>
      </c>
    </row>
    <row r="236" spans="1:3" ht="29.25" customHeight="1">
      <c r="A236" s="124">
        <v>235</v>
      </c>
      <c r="B236" s="125" t="s">
        <v>851</v>
      </c>
      <c r="C236" s="126" t="s">
        <v>799</v>
      </c>
    </row>
    <row r="237" spans="1:3" ht="16.5" customHeight="1">
      <c r="A237" s="124">
        <v>236</v>
      </c>
      <c r="B237" s="125" t="s">
        <v>800</v>
      </c>
      <c r="C237" s="126" t="s">
        <v>1034</v>
      </c>
    </row>
    <row r="238" spans="1:3" ht="16.5" customHeight="1">
      <c r="A238" s="124">
        <v>237</v>
      </c>
      <c r="B238" s="125" t="s">
        <v>802</v>
      </c>
      <c r="C238" s="126" t="s">
        <v>1035</v>
      </c>
    </row>
    <row r="239" spans="1:3" ht="29.25" customHeight="1">
      <c r="A239" s="124">
        <v>238</v>
      </c>
      <c r="B239" s="125" t="s">
        <v>804</v>
      </c>
      <c r="C239" s="126" t="s">
        <v>805</v>
      </c>
    </row>
    <row r="240" spans="1:3" ht="16.5" customHeight="1">
      <c r="A240" s="124">
        <v>239</v>
      </c>
      <c r="B240" s="125" t="s">
        <v>852</v>
      </c>
      <c r="C240" s="126" t="s">
        <v>1036</v>
      </c>
    </row>
    <row r="241" spans="1:3" ht="16.5" customHeight="1">
      <c r="A241" s="124">
        <v>240</v>
      </c>
      <c r="B241" s="125" t="s">
        <v>807</v>
      </c>
      <c r="C241" s="126" t="s">
        <v>1037</v>
      </c>
    </row>
    <row r="242" spans="1:3" ht="29.25" customHeight="1">
      <c r="A242" s="124">
        <v>241</v>
      </c>
      <c r="B242" s="125" t="s">
        <v>809</v>
      </c>
      <c r="C242" s="126" t="s">
        <v>810</v>
      </c>
    </row>
    <row r="243" spans="1:3" ht="16.5" customHeight="1">
      <c r="A243" s="124">
        <v>242</v>
      </c>
      <c r="B243" s="125" t="s">
        <v>811</v>
      </c>
      <c r="C243" s="126" t="s">
        <v>1038</v>
      </c>
    </row>
    <row r="244" spans="1:3" ht="29.25" customHeight="1">
      <c r="A244" s="124">
        <v>243</v>
      </c>
      <c r="B244" s="125" t="s">
        <v>813</v>
      </c>
      <c r="C244" s="126" t="s">
        <v>814</v>
      </c>
    </row>
    <row r="245" spans="1:3" ht="16.5" customHeight="1">
      <c r="A245" s="124">
        <v>244</v>
      </c>
      <c r="B245" s="125" t="s">
        <v>815</v>
      </c>
      <c r="C245" s="126" t="s">
        <v>816</v>
      </c>
    </row>
    <row r="246" spans="1:3" ht="16.5" customHeight="1">
      <c r="A246" s="124">
        <v>245</v>
      </c>
      <c r="B246" s="125" t="s">
        <v>819</v>
      </c>
      <c r="C246" s="126" t="s">
        <v>820</v>
      </c>
    </row>
    <row r="247" spans="1:3" ht="29.25" customHeight="1">
      <c r="A247" s="124">
        <v>246</v>
      </c>
      <c r="B247" s="125" t="s">
        <v>827</v>
      </c>
      <c r="C247" s="126" t="s">
        <v>828</v>
      </c>
    </row>
    <row r="248" spans="1:3" ht="29.25" customHeight="1">
      <c r="A248" s="124">
        <v>247</v>
      </c>
      <c r="B248" s="125" t="s">
        <v>823</v>
      </c>
      <c r="C248" s="126" t="s">
        <v>824</v>
      </c>
    </row>
    <row r="249" spans="1:3" ht="29.25" customHeight="1">
      <c r="A249" s="124">
        <v>248</v>
      </c>
      <c r="B249" s="125" t="s">
        <v>825</v>
      </c>
      <c r="C249" s="126" t="s">
        <v>826</v>
      </c>
    </row>
    <row r="250" spans="1:3" ht="29.25" customHeight="1">
      <c r="A250" s="124">
        <v>249</v>
      </c>
      <c r="B250" s="125" t="s">
        <v>829</v>
      </c>
      <c r="C250" s="126" t="s">
        <v>830</v>
      </c>
    </row>
    <row r="251" spans="1:3" ht="15.75" customHeight="1">
      <c r="A251" s="124">
        <v>250</v>
      </c>
      <c r="B251" s="125" t="s">
        <v>831</v>
      </c>
      <c r="C251" s="126" t="s">
        <v>832</v>
      </c>
    </row>
    <row r="252" spans="1:3" ht="31.5" customHeight="1">
      <c r="A252" s="124">
        <v>251</v>
      </c>
      <c r="B252" s="125" t="s">
        <v>821</v>
      </c>
      <c r="C252" s="126" t="s">
        <v>822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7" t="s">
        <v>315</v>
      </c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5"/>
      <c r="U2" s="6"/>
      <c r="V2" s="6"/>
    </row>
    <row r="3" spans="1:22" ht="15.75" customHeight="1" thickBot="1">
      <c r="A3" s="4"/>
      <c r="B3" s="4"/>
      <c r="C3" s="4"/>
      <c r="D3" s="197" t="s">
        <v>316</v>
      </c>
      <c r="E3" s="197"/>
      <c r="F3" s="199"/>
      <c r="G3" s="199"/>
      <c r="H3" s="199"/>
      <c r="I3" s="19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0" t="s">
        <v>331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7"/>
      <c r="T5" s="7"/>
      <c r="U5" s="7"/>
      <c r="V5" s="7"/>
    </row>
    <row r="6" spans="1:22" ht="3.75" customHeight="1"/>
    <row r="7" spans="1:22" ht="25.5" customHeight="1">
      <c r="A7" s="201" t="s">
        <v>0</v>
      </c>
      <c r="B7" s="201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17.25" customHeight="1">
      <c r="A8" s="201" t="s">
        <v>18</v>
      </c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17.25" customHeight="1">
      <c r="A9" s="201" t="s">
        <v>19</v>
      </c>
      <c r="B9" s="201"/>
      <c r="C9" s="201"/>
      <c r="D9" s="206"/>
      <c r="E9" s="206"/>
      <c r="F9" s="206"/>
      <c r="G9" s="206"/>
      <c r="H9" s="20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1" t="s">
        <v>336</v>
      </c>
      <c r="B10" s="201"/>
      <c r="C10" s="201"/>
      <c r="D10" s="201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3" t="s">
        <v>337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</row>
    <row r="13" spans="1:22" ht="24.75" customHeight="1">
      <c r="A13" s="178" t="s">
        <v>321</v>
      </c>
      <c r="B13" s="178"/>
      <c r="C13" s="178"/>
      <c r="D13" s="194" t="s">
        <v>322</v>
      </c>
      <c r="E13" s="194"/>
      <c r="F13" s="194" t="s">
        <v>317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88" t="s">
        <v>323</v>
      </c>
      <c r="B14" s="188"/>
      <c r="C14" s="188"/>
      <c r="D14" s="195"/>
      <c r="E14" s="195"/>
      <c r="F14" s="196" t="str">
        <f>IF(D14="","",VLOOKUP(D14,A172:B175,2))</f>
        <v/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</row>
    <row r="15" spans="1:22" ht="24.75" customHeight="1">
      <c r="A15" s="188" t="s">
        <v>324</v>
      </c>
      <c r="B15" s="189"/>
      <c r="C15" s="189"/>
      <c r="D15" s="190"/>
      <c r="E15" s="190"/>
      <c r="F15" s="196" t="str">
        <f>IF(C15="","",VLOOKUP(C15,#REF!,2))</f>
        <v/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ht="24.75" customHeight="1">
      <c r="A16" s="188" t="s">
        <v>325</v>
      </c>
      <c r="B16" s="189"/>
      <c r="C16" s="189"/>
      <c r="D16" s="190"/>
      <c r="E16" s="190"/>
      <c r="F16" s="191" t="str">
        <f>IF(C16="","",IF(EXACT(C15,MID(C16,1,3)),VLOOKUP(C16,#REF!,2),"VERIFIQUE QUE LA SUBFUNCIÓN CORRESPONDA AL CATÁLOGO DE FUNCIONES"))</f>
        <v/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34" ht="24.75" customHeight="1">
      <c r="A17" s="188" t="s">
        <v>326</v>
      </c>
      <c r="B17" s="189"/>
      <c r="C17" s="189"/>
      <c r="D17" s="190"/>
      <c r="E17" s="190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7" t="s">
        <v>327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34" ht="24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34" ht="24.75" customHeight="1">
      <c r="A21" s="177" t="s">
        <v>335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34" ht="24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34" ht="24.75" customHeight="1">
      <c r="A23" s="177" t="s">
        <v>330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34" s="3" customFormat="1" ht="25.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8" t="s">
        <v>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8" t="s">
        <v>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9" t="s">
        <v>340</v>
      </c>
      <c r="B30" s="179"/>
      <c r="C30" s="179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1" t="s">
        <v>23</v>
      </c>
      <c r="B32" s="173"/>
      <c r="C32" s="182"/>
      <c r="D32" s="183"/>
      <c r="E32" s="183"/>
      <c r="F32" s="183"/>
      <c r="G32" s="184"/>
      <c r="H32" s="171" t="s">
        <v>24</v>
      </c>
      <c r="I32" s="172"/>
      <c r="J32" s="173"/>
      <c r="K32" s="185"/>
      <c r="L32" s="186"/>
      <c r="M32" s="186"/>
      <c r="N32" s="186"/>
      <c r="O32" s="186"/>
      <c r="P32" s="187"/>
      <c r="Q32" s="171" t="s">
        <v>339</v>
      </c>
      <c r="R32" s="173"/>
      <c r="S32" s="185"/>
      <c r="T32" s="186"/>
      <c r="U32" s="186"/>
      <c r="V32" s="18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5" t="s">
        <v>25</v>
      </c>
      <c r="B33" s="156"/>
      <c r="C33" s="159" t="s">
        <v>22</v>
      </c>
      <c r="D33" s="159" t="s">
        <v>3</v>
      </c>
      <c r="E33" s="159" t="s">
        <v>4</v>
      </c>
      <c r="F33" s="171" t="s">
        <v>329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51"/>
      <c r="U33" s="174" t="s">
        <v>27</v>
      </c>
      <c r="V33" s="155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7"/>
      <c r="B34" s="158"/>
      <c r="C34" s="159"/>
      <c r="D34" s="159"/>
      <c r="E34" s="159"/>
      <c r="F34" s="164" t="s">
        <v>300</v>
      </c>
      <c r="G34" s="16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5"/>
      <c r="V34" s="157"/>
      <c r="W34" s="15"/>
    </row>
    <row r="35" spans="1:34" ht="25.5" customHeight="1">
      <c r="A35" s="160" t="s">
        <v>1</v>
      </c>
      <c r="B35" s="160"/>
      <c r="C35" s="41"/>
      <c r="D35" s="42"/>
      <c r="E35" s="42"/>
      <c r="F35" s="159" t="s">
        <v>309</v>
      </c>
      <c r="G35" s="15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6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0" t="s">
        <v>2</v>
      </c>
      <c r="B36" s="160"/>
      <c r="C36" s="41"/>
      <c r="D36" s="42"/>
      <c r="E36" s="42"/>
      <c r="F36" s="159" t="s">
        <v>310</v>
      </c>
      <c r="G36" s="15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6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5" t="s">
        <v>25</v>
      </c>
      <c r="B38" s="156"/>
      <c r="C38" s="159" t="s">
        <v>22</v>
      </c>
      <c r="D38" s="159" t="s">
        <v>3</v>
      </c>
      <c r="E38" s="159" t="s">
        <v>4</v>
      </c>
      <c r="F38" s="171" t="s">
        <v>328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52"/>
      <c r="U38" s="174" t="s">
        <v>27</v>
      </c>
      <c r="V38" s="155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7"/>
      <c r="B39" s="158"/>
      <c r="C39" s="159"/>
      <c r="D39" s="159"/>
      <c r="E39" s="159"/>
      <c r="F39" s="207" t="s">
        <v>298</v>
      </c>
      <c r="G39" s="20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5"/>
      <c r="V39" s="157"/>
      <c r="W39" s="15"/>
    </row>
    <row r="40" spans="1:34" ht="29.25" customHeight="1">
      <c r="A40" s="160" t="s">
        <v>1</v>
      </c>
      <c r="B40" s="160"/>
      <c r="C40" s="39"/>
      <c r="D40" s="40"/>
      <c r="E40" s="40"/>
      <c r="F40" s="166" t="s">
        <v>311</v>
      </c>
      <c r="G40" s="16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6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0" t="s">
        <v>2</v>
      </c>
      <c r="B41" s="160"/>
      <c r="C41" s="41"/>
      <c r="D41" s="42"/>
      <c r="E41" s="42"/>
      <c r="F41" s="163" t="s">
        <v>312</v>
      </c>
      <c r="G41" s="16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6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8" t="s">
        <v>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9" t="s">
        <v>341</v>
      </c>
      <c r="B46" s="179"/>
      <c r="C46" s="179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1" t="s">
        <v>23</v>
      </c>
      <c r="B48" s="173"/>
      <c r="C48" s="182"/>
      <c r="D48" s="183"/>
      <c r="E48" s="183"/>
      <c r="F48" s="183"/>
      <c r="G48" s="184"/>
      <c r="H48" s="171" t="s">
        <v>24</v>
      </c>
      <c r="I48" s="172"/>
      <c r="J48" s="173"/>
      <c r="K48" s="185"/>
      <c r="L48" s="186"/>
      <c r="M48" s="186"/>
      <c r="N48" s="186"/>
      <c r="O48" s="186"/>
      <c r="P48" s="187"/>
      <c r="Q48" s="171" t="s">
        <v>339</v>
      </c>
      <c r="R48" s="173"/>
      <c r="S48" s="185"/>
      <c r="T48" s="186"/>
      <c r="U48" s="186"/>
      <c r="V48" s="18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5" t="s">
        <v>25</v>
      </c>
      <c r="B49" s="156"/>
      <c r="C49" s="159" t="s">
        <v>22</v>
      </c>
      <c r="D49" s="159" t="s">
        <v>3</v>
      </c>
      <c r="E49" s="159" t="s">
        <v>4</v>
      </c>
      <c r="F49" s="171" t="s">
        <v>329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  <c r="T49" s="51"/>
      <c r="U49" s="174" t="s">
        <v>27</v>
      </c>
      <c r="V49" s="155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7"/>
      <c r="B50" s="158"/>
      <c r="C50" s="159"/>
      <c r="D50" s="159"/>
      <c r="E50" s="159"/>
      <c r="F50" s="164" t="s">
        <v>300</v>
      </c>
      <c r="G50" s="16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5"/>
      <c r="V50" s="157"/>
      <c r="W50" s="15"/>
    </row>
    <row r="51" spans="1:34" ht="25.5" customHeight="1">
      <c r="A51" s="160" t="s">
        <v>1</v>
      </c>
      <c r="B51" s="160"/>
      <c r="C51" s="41"/>
      <c r="D51" s="42"/>
      <c r="E51" s="42"/>
      <c r="F51" s="159" t="s">
        <v>309</v>
      </c>
      <c r="G51" s="15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6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0" t="s">
        <v>2</v>
      </c>
      <c r="B52" s="160"/>
      <c r="C52" s="41"/>
      <c r="D52" s="42"/>
      <c r="E52" s="42"/>
      <c r="F52" s="159" t="s">
        <v>310</v>
      </c>
      <c r="G52" s="15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6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5" t="s">
        <v>25</v>
      </c>
      <c r="B54" s="156"/>
      <c r="C54" s="159" t="s">
        <v>22</v>
      </c>
      <c r="D54" s="159" t="s">
        <v>3</v>
      </c>
      <c r="E54" s="159" t="s">
        <v>4</v>
      </c>
      <c r="F54" s="171" t="s">
        <v>328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52"/>
      <c r="U54" s="174" t="s">
        <v>27</v>
      </c>
      <c r="V54" s="155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7"/>
      <c r="B55" s="158"/>
      <c r="C55" s="159"/>
      <c r="D55" s="159"/>
      <c r="E55" s="159"/>
      <c r="F55" s="207" t="s">
        <v>298</v>
      </c>
      <c r="G55" s="20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5"/>
      <c r="V55" s="157"/>
      <c r="W55" s="15"/>
    </row>
    <row r="56" spans="1:34" ht="29.25" customHeight="1">
      <c r="A56" s="160" t="s">
        <v>1</v>
      </c>
      <c r="B56" s="160"/>
      <c r="C56" s="39"/>
      <c r="D56" s="40"/>
      <c r="E56" s="40"/>
      <c r="F56" s="166" t="s">
        <v>311</v>
      </c>
      <c r="G56" s="16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6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0" t="s">
        <v>2</v>
      </c>
      <c r="B57" s="160"/>
      <c r="C57" s="41"/>
      <c r="D57" s="42"/>
      <c r="E57" s="42"/>
      <c r="F57" s="163" t="s">
        <v>312</v>
      </c>
      <c r="G57" s="16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6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9" t="s">
        <v>21</v>
      </c>
      <c r="B59" s="179"/>
      <c r="C59" s="179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9" t="s">
        <v>342</v>
      </c>
      <c r="B61" s="179"/>
      <c r="C61" s="179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1" t="s">
        <v>23</v>
      </c>
      <c r="B63" s="173"/>
      <c r="C63" s="182"/>
      <c r="D63" s="183"/>
      <c r="E63" s="183"/>
      <c r="F63" s="183"/>
      <c r="G63" s="184"/>
      <c r="H63" s="171" t="s">
        <v>24</v>
      </c>
      <c r="I63" s="172"/>
      <c r="J63" s="173"/>
      <c r="K63" s="185"/>
      <c r="L63" s="186"/>
      <c r="M63" s="186"/>
      <c r="N63" s="186"/>
      <c r="O63" s="186"/>
      <c r="P63" s="187"/>
      <c r="Q63" s="171" t="s">
        <v>339</v>
      </c>
      <c r="R63" s="173"/>
      <c r="S63" s="185"/>
      <c r="T63" s="186"/>
      <c r="U63" s="186"/>
      <c r="V63" s="18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5" t="s">
        <v>25</v>
      </c>
      <c r="B64" s="156"/>
      <c r="C64" s="159" t="s">
        <v>22</v>
      </c>
      <c r="D64" s="159" t="s">
        <v>3</v>
      </c>
      <c r="E64" s="159" t="s">
        <v>4</v>
      </c>
      <c r="F64" s="171" t="s">
        <v>329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51"/>
      <c r="U64" s="174" t="s">
        <v>27</v>
      </c>
      <c r="V64" s="155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7"/>
      <c r="B65" s="158"/>
      <c r="C65" s="159"/>
      <c r="D65" s="159"/>
      <c r="E65" s="159"/>
      <c r="F65" s="164" t="s">
        <v>300</v>
      </c>
      <c r="G65" s="16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5"/>
      <c r="V65" s="157"/>
      <c r="W65" s="15"/>
    </row>
    <row r="66" spans="1:34" ht="25.5" customHeight="1">
      <c r="A66" s="160" t="s">
        <v>1</v>
      </c>
      <c r="B66" s="160"/>
      <c r="C66" s="41"/>
      <c r="D66" s="42"/>
      <c r="E66" s="42"/>
      <c r="F66" s="159" t="s">
        <v>309</v>
      </c>
      <c r="G66" s="1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6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0" t="s">
        <v>2</v>
      </c>
      <c r="B67" s="160"/>
      <c r="C67" s="41"/>
      <c r="D67" s="42"/>
      <c r="E67" s="42"/>
      <c r="F67" s="159" t="s">
        <v>310</v>
      </c>
      <c r="G67" s="15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6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5" t="s">
        <v>25</v>
      </c>
      <c r="B69" s="156"/>
      <c r="C69" s="159" t="s">
        <v>22</v>
      </c>
      <c r="D69" s="159" t="s">
        <v>3</v>
      </c>
      <c r="E69" s="159" t="s">
        <v>4</v>
      </c>
      <c r="F69" s="171" t="s">
        <v>328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3"/>
      <c r="T69" s="52"/>
      <c r="U69" s="174" t="s">
        <v>27</v>
      </c>
      <c r="V69" s="155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7"/>
      <c r="B70" s="158"/>
      <c r="C70" s="159"/>
      <c r="D70" s="159"/>
      <c r="E70" s="159"/>
      <c r="F70" s="207" t="s">
        <v>298</v>
      </c>
      <c r="G70" s="20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5"/>
      <c r="V70" s="157"/>
      <c r="W70" s="15"/>
    </row>
    <row r="71" spans="1:34" ht="29.25" customHeight="1">
      <c r="A71" s="160" t="s">
        <v>1</v>
      </c>
      <c r="B71" s="160"/>
      <c r="C71" s="39"/>
      <c r="D71" s="40"/>
      <c r="E71" s="40"/>
      <c r="F71" s="166" t="s">
        <v>311</v>
      </c>
      <c r="G71" s="16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6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0" t="s">
        <v>2</v>
      </c>
      <c r="B72" s="160"/>
      <c r="C72" s="41"/>
      <c r="D72" s="42"/>
      <c r="E72" s="42"/>
      <c r="F72" s="163" t="s">
        <v>312</v>
      </c>
      <c r="G72" s="16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6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8" t="s">
        <v>338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9" t="s">
        <v>29</v>
      </c>
      <c r="B77" s="159" t="s">
        <v>30</v>
      </c>
      <c r="C77" s="159"/>
      <c r="D77" s="159"/>
      <c r="E77" s="159" t="s">
        <v>3</v>
      </c>
      <c r="F77" s="171" t="s">
        <v>26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3"/>
      <c r="T77" s="51"/>
      <c r="U77" s="159" t="s">
        <v>27</v>
      </c>
      <c r="V77" s="159" t="s">
        <v>301</v>
      </c>
    </row>
    <row r="78" spans="1:34" ht="25.5" customHeight="1">
      <c r="A78" s="209"/>
      <c r="B78" s="159"/>
      <c r="C78" s="159"/>
      <c r="D78" s="159"/>
      <c r="E78" s="159"/>
      <c r="F78" s="210" t="s">
        <v>299</v>
      </c>
      <c r="G78" s="21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9"/>
      <c r="V78" s="159"/>
    </row>
    <row r="79" spans="1:34" ht="26.25" customHeight="1">
      <c r="A79" s="219" t="s">
        <v>31</v>
      </c>
      <c r="B79" s="213">
        <v>1</v>
      </c>
      <c r="C79" s="214"/>
      <c r="D79" s="215"/>
      <c r="E79" s="218"/>
      <c r="F79" s="160" t="s">
        <v>300</v>
      </c>
      <c r="G79" s="16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11" t="str">
        <f>IF(U79=0,"-",U80/U79)</f>
        <v>-</v>
      </c>
    </row>
    <row r="80" spans="1:34" ht="27.75" customHeight="1">
      <c r="A80" s="219"/>
      <c r="B80" s="213"/>
      <c r="C80" s="216"/>
      <c r="D80" s="217"/>
      <c r="E80" s="218"/>
      <c r="F80" s="212" t="s">
        <v>298</v>
      </c>
      <c r="G80" s="21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11"/>
    </row>
    <row r="81" spans="1:22" ht="26.25" customHeight="1">
      <c r="A81" s="219"/>
      <c r="B81" s="213">
        <v>2</v>
      </c>
      <c r="C81" s="214"/>
      <c r="D81" s="215"/>
      <c r="E81" s="218"/>
      <c r="F81" s="160" t="s">
        <v>300</v>
      </c>
      <c r="G81" s="16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11" t="str">
        <f>IF(U81=0,"-",U82/U81)</f>
        <v>-</v>
      </c>
    </row>
    <row r="82" spans="1:22" ht="26.25" customHeight="1">
      <c r="A82" s="219"/>
      <c r="B82" s="213"/>
      <c r="C82" s="216"/>
      <c r="D82" s="217"/>
      <c r="E82" s="218"/>
      <c r="F82" s="212" t="s">
        <v>298</v>
      </c>
      <c r="G82" s="21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11"/>
    </row>
    <row r="83" spans="1:22" ht="26.25" customHeight="1">
      <c r="A83" s="219"/>
      <c r="B83" s="213">
        <v>3</v>
      </c>
      <c r="C83" s="214"/>
      <c r="D83" s="215"/>
      <c r="E83" s="218"/>
      <c r="F83" s="160" t="s">
        <v>300</v>
      </c>
      <c r="G83" s="16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11" t="str">
        <f>IF(U83=0,"-",U84/U83)</f>
        <v>-</v>
      </c>
    </row>
    <row r="84" spans="1:22" ht="26.25" customHeight="1">
      <c r="A84" s="219"/>
      <c r="B84" s="213"/>
      <c r="C84" s="216"/>
      <c r="D84" s="217"/>
      <c r="E84" s="218"/>
      <c r="F84" s="212" t="s">
        <v>298</v>
      </c>
      <c r="G84" s="21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11"/>
    </row>
    <row r="85" spans="1:22" ht="26.25" customHeight="1">
      <c r="A85" s="219"/>
      <c r="B85" s="213">
        <v>4</v>
      </c>
      <c r="C85" s="214"/>
      <c r="D85" s="215"/>
      <c r="E85" s="218"/>
      <c r="F85" s="160" t="s">
        <v>300</v>
      </c>
      <c r="G85" s="16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11" t="str">
        <f>IF(U85=0,"-",U86/U85)</f>
        <v>-</v>
      </c>
    </row>
    <row r="86" spans="1:22" ht="26.25" customHeight="1">
      <c r="A86" s="219"/>
      <c r="B86" s="213"/>
      <c r="C86" s="216"/>
      <c r="D86" s="217"/>
      <c r="E86" s="218"/>
      <c r="F86" s="212" t="s">
        <v>298</v>
      </c>
      <c r="G86" s="21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11"/>
    </row>
    <row r="87" spans="1:22" ht="26.25" customHeight="1">
      <c r="A87" s="219"/>
      <c r="B87" s="213">
        <v>5</v>
      </c>
      <c r="C87" s="214"/>
      <c r="D87" s="215"/>
      <c r="E87" s="218"/>
      <c r="F87" s="160" t="s">
        <v>300</v>
      </c>
      <c r="G87" s="16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11" t="str">
        <f>IF(U87=0,"-",U88/U87)</f>
        <v>-</v>
      </c>
    </row>
    <row r="88" spans="1:22" ht="26.25" customHeight="1">
      <c r="A88" s="219"/>
      <c r="B88" s="213"/>
      <c r="C88" s="216"/>
      <c r="D88" s="217"/>
      <c r="E88" s="218"/>
      <c r="F88" s="212" t="s">
        <v>298</v>
      </c>
      <c r="G88" s="21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11"/>
    </row>
    <row r="90" spans="1:22" ht="36.75" customHeight="1">
      <c r="A90" s="229"/>
      <c r="B90" s="229"/>
      <c r="C90" s="229"/>
      <c r="D90" s="229"/>
      <c r="F90" s="229"/>
      <c r="G90" s="229"/>
      <c r="H90" s="229"/>
      <c r="I90" s="229"/>
      <c r="J90" s="229"/>
      <c r="K90" s="229"/>
      <c r="L90" s="229"/>
      <c r="M90" s="229"/>
      <c r="N90" s="229"/>
      <c r="P90" s="229"/>
      <c r="Q90" s="229"/>
      <c r="R90" s="229"/>
      <c r="S90" s="229"/>
      <c r="T90" s="229"/>
      <c r="U90" s="229"/>
      <c r="V90" s="229"/>
    </row>
    <row r="91" spans="1:22" ht="15" customHeight="1">
      <c r="A91" s="230" t="s">
        <v>334</v>
      </c>
      <c r="B91" s="230"/>
      <c r="C91" s="230"/>
      <c r="D91" s="230"/>
      <c r="E91" s="43"/>
      <c r="F91" s="230" t="s">
        <v>334</v>
      </c>
      <c r="G91" s="230"/>
      <c r="H91" s="230"/>
      <c r="I91" s="230"/>
      <c r="J91" s="230"/>
      <c r="K91" s="230"/>
      <c r="L91" s="230"/>
      <c r="M91" s="230"/>
      <c r="N91" s="230"/>
      <c r="O91" s="43"/>
      <c r="P91" s="230" t="s">
        <v>334</v>
      </c>
      <c r="Q91" s="230"/>
      <c r="R91" s="230"/>
      <c r="S91" s="230"/>
      <c r="T91" s="230"/>
      <c r="U91" s="230"/>
      <c r="V91" s="230"/>
    </row>
    <row r="92" spans="1:22" hidden="1"/>
    <row r="93" spans="1:22" ht="18" hidden="1">
      <c r="B93" s="231" t="s">
        <v>302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9"/>
    </row>
    <row r="94" spans="1:22" ht="4.5" hidden="1" customHeight="1"/>
    <row r="95" spans="1:22" ht="36.75" hidden="1" customHeight="1">
      <c r="B95" s="30" t="s">
        <v>303</v>
      </c>
      <c r="C95" s="232" t="s">
        <v>29</v>
      </c>
      <c r="D95" s="232"/>
      <c r="E95" s="233" t="s">
        <v>313</v>
      </c>
      <c r="F95" s="233"/>
      <c r="G95" s="233"/>
      <c r="H95" s="233"/>
      <c r="I95" s="233"/>
      <c r="J95" s="233"/>
      <c r="K95" s="31" t="s">
        <v>303</v>
      </c>
      <c r="L95" s="234" t="s">
        <v>314</v>
      </c>
      <c r="M95" s="234"/>
      <c r="N95" s="234"/>
      <c r="O95" s="234"/>
      <c r="P95" s="234"/>
      <c r="Q95" s="234"/>
      <c r="R95" s="234"/>
      <c r="S95" s="235"/>
      <c r="T95" s="32"/>
    </row>
    <row r="96" spans="1:22" ht="27" hidden="1" customHeight="1">
      <c r="B96" s="220">
        <v>1</v>
      </c>
      <c r="C96" s="223" t="str">
        <f>IF(D59="","-",D59)</f>
        <v>-</v>
      </c>
      <c r="D96" s="223"/>
      <c r="E96" s="224" t="e">
        <f>IF(LEN(#REF!)&gt;17,"-",#REF!)</f>
        <v>#REF!</v>
      </c>
      <c r="F96" s="225"/>
      <c r="G96" s="225"/>
      <c r="H96" s="225"/>
      <c r="I96" s="225"/>
      <c r="J96" s="225"/>
      <c r="K96" s="33">
        <v>1</v>
      </c>
      <c r="L96" s="226" t="str">
        <f>$V$79</f>
        <v>-</v>
      </c>
      <c r="M96" s="227"/>
      <c r="N96" s="227"/>
      <c r="O96" s="227"/>
      <c r="P96" s="227"/>
      <c r="Q96" s="227"/>
      <c r="R96" s="227"/>
      <c r="S96" s="228"/>
      <c r="T96" s="34"/>
    </row>
    <row r="97" spans="2:20" ht="27" hidden="1" customHeight="1">
      <c r="B97" s="221"/>
      <c r="C97" s="223"/>
      <c r="D97" s="223"/>
      <c r="E97" s="225"/>
      <c r="F97" s="225"/>
      <c r="G97" s="225"/>
      <c r="H97" s="225"/>
      <c r="I97" s="225"/>
      <c r="J97" s="225"/>
      <c r="K97" s="33">
        <v>2</v>
      </c>
      <c r="L97" s="226" t="str">
        <f>$V$81</f>
        <v>-</v>
      </c>
      <c r="M97" s="227"/>
      <c r="N97" s="227"/>
      <c r="O97" s="227"/>
      <c r="P97" s="227"/>
      <c r="Q97" s="227"/>
      <c r="R97" s="227"/>
      <c r="S97" s="228"/>
      <c r="T97" s="34"/>
    </row>
    <row r="98" spans="2:20" ht="27" hidden="1" customHeight="1">
      <c r="B98" s="221"/>
      <c r="C98" s="223"/>
      <c r="D98" s="223"/>
      <c r="E98" s="225"/>
      <c r="F98" s="225"/>
      <c r="G98" s="225"/>
      <c r="H98" s="225"/>
      <c r="I98" s="225"/>
      <c r="J98" s="225"/>
      <c r="K98" s="33">
        <v>3</v>
      </c>
      <c r="L98" s="226" t="str">
        <f>$V$83</f>
        <v>-</v>
      </c>
      <c r="M98" s="227"/>
      <c r="N98" s="227"/>
      <c r="O98" s="227"/>
      <c r="P98" s="227"/>
      <c r="Q98" s="227"/>
      <c r="R98" s="227"/>
      <c r="S98" s="228"/>
      <c r="T98" s="34"/>
    </row>
    <row r="99" spans="2:20" ht="27" hidden="1" customHeight="1">
      <c r="B99" s="221"/>
      <c r="C99" s="223"/>
      <c r="D99" s="223"/>
      <c r="E99" s="225"/>
      <c r="F99" s="225"/>
      <c r="G99" s="225"/>
      <c r="H99" s="225"/>
      <c r="I99" s="225"/>
      <c r="J99" s="225"/>
      <c r="K99" s="33">
        <v>4</v>
      </c>
      <c r="L99" s="226" t="str">
        <f>$V$85</f>
        <v>-</v>
      </c>
      <c r="M99" s="227"/>
      <c r="N99" s="227"/>
      <c r="O99" s="227"/>
      <c r="P99" s="227"/>
      <c r="Q99" s="227"/>
      <c r="R99" s="227"/>
      <c r="S99" s="228"/>
      <c r="T99" s="34"/>
    </row>
    <row r="100" spans="2:20" ht="27" hidden="1" customHeight="1">
      <c r="B100" s="222"/>
      <c r="C100" s="223"/>
      <c r="D100" s="223"/>
      <c r="E100" s="225"/>
      <c r="F100" s="225"/>
      <c r="G100" s="225"/>
      <c r="H100" s="225"/>
      <c r="I100" s="225"/>
      <c r="J100" s="225"/>
      <c r="K100" s="33">
        <v>5</v>
      </c>
      <c r="L100" s="226" t="str">
        <f>$V$87</f>
        <v>-</v>
      </c>
      <c r="M100" s="227"/>
      <c r="N100" s="227"/>
      <c r="O100" s="227"/>
      <c r="P100" s="227"/>
      <c r="Q100" s="227"/>
      <c r="R100" s="227"/>
      <c r="S100" s="228"/>
      <c r="T100" s="34"/>
    </row>
    <row r="101" spans="2:20" ht="27" hidden="1" customHeight="1">
      <c r="B101" s="220">
        <v>2</v>
      </c>
      <c r="C101" s="223" t="e">
        <f>IF(#REF!="","-",#REF!)</f>
        <v>#REF!</v>
      </c>
      <c r="D101" s="223"/>
      <c r="E101" s="224" t="e">
        <f>IF(LEN(#REF!)&gt;17,"-",#REF!)</f>
        <v>#REF!</v>
      </c>
      <c r="F101" s="225"/>
      <c r="G101" s="225"/>
      <c r="H101" s="225"/>
      <c r="I101" s="225"/>
      <c r="J101" s="225"/>
      <c r="K101" s="33">
        <v>1</v>
      </c>
      <c r="L101" s="226" t="e">
        <f>#REF!</f>
        <v>#REF!</v>
      </c>
      <c r="M101" s="227"/>
      <c r="N101" s="227"/>
      <c r="O101" s="227"/>
      <c r="P101" s="227"/>
      <c r="Q101" s="227"/>
      <c r="R101" s="227"/>
      <c r="S101" s="228"/>
      <c r="T101" s="34"/>
    </row>
    <row r="102" spans="2:20" ht="27" hidden="1" customHeight="1">
      <c r="B102" s="221"/>
      <c r="C102" s="223"/>
      <c r="D102" s="223"/>
      <c r="E102" s="225"/>
      <c r="F102" s="225"/>
      <c r="G102" s="225"/>
      <c r="H102" s="225"/>
      <c r="I102" s="225"/>
      <c r="J102" s="225"/>
      <c r="K102" s="33">
        <v>2</v>
      </c>
      <c r="L102" s="226" t="e">
        <f>#REF!</f>
        <v>#REF!</v>
      </c>
      <c r="M102" s="227"/>
      <c r="N102" s="227"/>
      <c r="O102" s="227"/>
      <c r="P102" s="227"/>
      <c r="Q102" s="227"/>
      <c r="R102" s="227"/>
      <c r="S102" s="228"/>
      <c r="T102" s="34"/>
    </row>
    <row r="103" spans="2:20" ht="27" hidden="1" customHeight="1">
      <c r="B103" s="221"/>
      <c r="C103" s="223"/>
      <c r="D103" s="223"/>
      <c r="E103" s="225"/>
      <c r="F103" s="225"/>
      <c r="G103" s="225"/>
      <c r="H103" s="225"/>
      <c r="I103" s="225"/>
      <c r="J103" s="225"/>
      <c r="K103" s="33">
        <v>3</v>
      </c>
      <c r="L103" s="226" t="e">
        <f>#REF!</f>
        <v>#REF!</v>
      </c>
      <c r="M103" s="227"/>
      <c r="N103" s="227"/>
      <c r="O103" s="227"/>
      <c r="P103" s="227"/>
      <c r="Q103" s="227"/>
      <c r="R103" s="227"/>
      <c r="S103" s="228"/>
      <c r="T103" s="34"/>
    </row>
    <row r="104" spans="2:20" ht="27" hidden="1" customHeight="1">
      <c r="B104" s="221"/>
      <c r="C104" s="223"/>
      <c r="D104" s="223"/>
      <c r="E104" s="225"/>
      <c r="F104" s="225"/>
      <c r="G104" s="225"/>
      <c r="H104" s="225"/>
      <c r="I104" s="225"/>
      <c r="J104" s="225"/>
      <c r="K104" s="33">
        <v>4</v>
      </c>
      <c r="L104" s="226" t="e">
        <f>#REF!</f>
        <v>#REF!</v>
      </c>
      <c r="M104" s="227"/>
      <c r="N104" s="227"/>
      <c r="O104" s="227"/>
      <c r="P104" s="227"/>
      <c r="Q104" s="227"/>
      <c r="R104" s="227"/>
      <c r="S104" s="228"/>
      <c r="T104" s="34"/>
    </row>
    <row r="105" spans="2:20" ht="27" hidden="1" customHeight="1">
      <c r="B105" s="222"/>
      <c r="C105" s="223"/>
      <c r="D105" s="223"/>
      <c r="E105" s="225"/>
      <c r="F105" s="225"/>
      <c r="G105" s="225"/>
      <c r="H105" s="225"/>
      <c r="I105" s="225"/>
      <c r="J105" s="225"/>
      <c r="K105" s="33">
        <v>5</v>
      </c>
      <c r="L105" s="226" t="e">
        <f>#REF!</f>
        <v>#REF!</v>
      </c>
      <c r="M105" s="227"/>
      <c r="N105" s="227"/>
      <c r="O105" s="227"/>
      <c r="P105" s="227"/>
      <c r="Q105" s="227"/>
      <c r="R105" s="227"/>
      <c r="S105" s="228"/>
      <c r="T105" s="34"/>
    </row>
    <row r="106" spans="2:20" ht="27" hidden="1" customHeight="1">
      <c r="B106" s="220">
        <v>3</v>
      </c>
      <c r="C106" s="223" t="e">
        <f>IF(#REF!="","-",#REF!)</f>
        <v>#REF!</v>
      </c>
      <c r="D106" s="223"/>
      <c r="E106" s="224" t="e">
        <f>IF(LEN(#REF!)&gt;17,"-",#REF!)</f>
        <v>#REF!</v>
      </c>
      <c r="F106" s="225"/>
      <c r="G106" s="225"/>
      <c r="H106" s="225"/>
      <c r="I106" s="225"/>
      <c r="J106" s="225"/>
      <c r="K106" s="33">
        <v>1</v>
      </c>
      <c r="L106" s="226" t="e">
        <f>#REF!</f>
        <v>#REF!</v>
      </c>
      <c r="M106" s="227"/>
      <c r="N106" s="227"/>
      <c r="O106" s="227"/>
      <c r="P106" s="227"/>
      <c r="Q106" s="227"/>
      <c r="R106" s="227"/>
      <c r="S106" s="228"/>
      <c r="T106" s="34"/>
    </row>
    <row r="107" spans="2:20" ht="27" hidden="1" customHeight="1">
      <c r="B107" s="221"/>
      <c r="C107" s="223"/>
      <c r="D107" s="223"/>
      <c r="E107" s="225"/>
      <c r="F107" s="225"/>
      <c r="G107" s="225"/>
      <c r="H107" s="225"/>
      <c r="I107" s="225"/>
      <c r="J107" s="225"/>
      <c r="K107" s="33">
        <v>2</v>
      </c>
      <c r="L107" s="226" t="e">
        <f>#REF!</f>
        <v>#REF!</v>
      </c>
      <c r="M107" s="227"/>
      <c r="N107" s="227"/>
      <c r="O107" s="227"/>
      <c r="P107" s="227"/>
      <c r="Q107" s="227"/>
      <c r="R107" s="227"/>
      <c r="S107" s="228"/>
      <c r="T107" s="34"/>
    </row>
    <row r="108" spans="2:20" ht="27" hidden="1" customHeight="1">
      <c r="B108" s="221"/>
      <c r="C108" s="223"/>
      <c r="D108" s="223"/>
      <c r="E108" s="225"/>
      <c r="F108" s="225"/>
      <c r="G108" s="225"/>
      <c r="H108" s="225"/>
      <c r="I108" s="225"/>
      <c r="J108" s="225"/>
      <c r="K108" s="33">
        <v>3</v>
      </c>
      <c r="L108" s="226" t="e">
        <f>#REF!</f>
        <v>#REF!</v>
      </c>
      <c r="M108" s="227"/>
      <c r="N108" s="227"/>
      <c r="O108" s="227"/>
      <c r="P108" s="227"/>
      <c r="Q108" s="227"/>
      <c r="R108" s="227"/>
      <c r="S108" s="228"/>
      <c r="T108" s="34"/>
    </row>
    <row r="109" spans="2:20" ht="27" hidden="1" customHeight="1">
      <c r="B109" s="221"/>
      <c r="C109" s="223"/>
      <c r="D109" s="223"/>
      <c r="E109" s="225"/>
      <c r="F109" s="225"/>
      <c r="G109" s="225"/>
      <c r="H109" s="225"/>
      <c r="I109" s="225"/>
      <c r="J109" s="225"/>
      <c r="K109" s="33">
        <v>4</v>
      </c>
      <c r="L109" s="226" t="e">
        <f>#REF!</f>
        <v>#REF!</v>
      </c>
      <c r="M109" s="227"/>
      <c r="N109" s="227"/>
      <c r="O109" s="227"/>
      <c r="P109" s="227"/>
      <c r="Q109" s="227"/>
      <c r="R109" s="227"/>
      <c r="S109" s="228"/>
      <c r="T109" s="34"/>
    </row>
    <row r="110" spans="2:20" ht="27" hidden="1" customHeight="1">
      <c r="B110" s="222"/>
      <c r="C110" s="223"/>
      <c r="D110" s="223"/>
      <c r="E110" s="225"/>
      <c r="F110" s="225"/>
      <c r="G110" s="225"/>
      <c r="H110" s="225"/>
      <c r="I110" s="225"/>
      <c r="J110" s="225"/>
      <c r="K110" s="33">
        <v>5</v>
      </c>
      <c r="L110" s="226" t="e">
        <f>#REF!</f>
        <v>#REF!</v>
      </c>
      <c r="M110" s="227"/>
      <c r="N110" s="227"/>
      <c r="O110" s="227"/>
      <c r="P110" s="227"/>
      <c r="Q110" s="227"/>
      <c r="R110" s="227"/>
      <c r="S110" s="228"/>
      <c r="T110" s="34"/>
    </row>
    <row r="111" spans="2:20" ht="27" hidden="1" customHeight="1">
      <c r="B111" s="220">
        <v>4</v>
      </c>
      <c r="C111" s="223" t="e">
        <f>IF(#REF!="","-",#REF!)</f>
        <v>#REF!</v>
      </c>
      <c r="D111" s="223"/>
      <c r="E111" s="224" t="e">
        <f>IF(LEN(#REF!)&gt;17,"-",#REF!)</f>
        <v>#REF!</v>
      </c>
      <c r="F111" s="225"/>
      <c r="G111" s="225"/>
      <c r="H111" s="225"/>
      <c r="I111" s="225"/>
      <c r="J111" s="225"/>
      <c r="K111" s="33">
        <v>1</v>
      </c>
      <c r="L111" s="226" t="e">
        <f>#REF!</f>
        <v>#REF!</v>
      </c>
      <c r="M111" s="227"/>
      <c r="N111" s="227"/>
      <c r="O111" s="227"/>
      <c r="P111" s="227"/>
      <c r="Q111" s="227"/>
      <c r="R111" s="227"/>
      <c r="S111" s="228"/>
      <c r="T111" s="34"/>
    </row>
    <row r="112" spans="2:20" ht="27" hidden="1" customHeight="1">
      <c r="B112" s="221"/>
      <c r="C112" s="223"/>
      <c r="D112" s="223"/>
      <c r="E112" s="225"/>
      <c r="F112" s="225"/>
      <c r="G112" s="225"/>
      <c r="H112" s="225"/>
      <c r="I112" s="225"/>
      <c r="J112" s="225"/>
      <c r="K112" s="33">
        <v>2</v>
      </c>
      <c r="L112" s="226" t="e">
        <f>#REF!</f>
        <v>#REF!</v>
      </c>
      <c r="M112" s="227"/>
      <c r="N112" s="227"/>
      <c r="O112" s="227"/>
      <c r="P112" s="227"/>
      <c r="Q112" s="227"/>
      <c r="R112" s="227"/>
      <c r="S112" s="228"/>
      <c r="T112" s="34"/>
    </row>
    <row r="113" spans="2:20" ht="27" hidden="1" customHeight="1">
      <c r="B113" s="221"/>
      <c r="C113" s="223"/>
      <c r="D113" s="223"/>
      <c r="E113" s="225"/>
      <c r="F113" s="225"/>
      <c r="G113" s="225"/>
      <c r="H113" s="225"/>
      <c r="I113" s="225"/>
      <c r="J113" s="225"/>
      <c r="K113" s="33">
        <v>3</v>
      </c>
      <c r="L113" s="226" t="e">
        <f>#REF!</f>
        <v>#REF!</v>
      </c>
      <c r="M113" s="227"/>
      <c r="N113" s="227"/>
      <c r="O113" s="227"/>
      <c r="P113" s="227"/>
      <c r="Q113" s="227"/>
      <c r="R113" s="227"/>
      <c r="S113" s="228"/>
      <c r="T113" s="34"/>
    </row>
    <row r="114" spans="2:20" ht="27" hidden="1" customHeight="1">
      <c r="B114" s="221"/>
      <c r="C114" s="223"/>
      <c r="D114" s="223"/>
      <c r="E114" s="225"/>
      <c r="F114" s="225"/>
      <c r="G114" s="225"/>
      <c r="H114" s="225"/>
      <c r="I114" s="225"/>
      <c r="J114" s="225"/>
      <c r="K114" s="33">
        <v>4</v>
      </c>
      <c r="L114" s="226" t="e">
        <f>#REF!</f>
        <v>#REF!</v>
      </c>
      <c r="M114" s="227"/>
      <c r="N114" s="227"/>
      <c r="O114" s="227"/>
      <c r="P114" s="227"/>
      <c r="Q114" s="227"/>
      <c r="R114" s="227"/>
      <c r="S114" s="228"/>
      <c r="T114" s="34"/>
    </row>
    <row r="115" spans="2:20" ht="27" hidden="1" customHeight="1">
      <c r="B115" s="222"/>
      <c r="C115" s="223"/>
      <c r="D115" s="223"/>
      <c r="E115" s="225"/>
      <c r="F115" s="225"/>
      <c r="G115" s="225"/>
      <c r="H115" s="225"/>
      <c r="I115" s="225"/>
      <c r="J115" s="225"/>
      <c r="K115" s="33">
        <v>5</v>
      </c>
      <c r="L115" s="226" t="e">
        <f>#REF!</f>
        <v>#REF!</v>
      </c>
      <c r="M115" s="227"/>
      <c r="N115" s="227"/>
      <c r="O115" s="227"/>
      <c r="P115" s="227"/>
      <c r="Q115" s="227"/>
      <c r="R115" s="227"/>
      <c r="S115" s="228"/>
      <c r="T115" s="34"/>
    </row>
    <row r="116" spans="2:20" ht="27" hidden="1" customHeight="1">
      <c r="B116" s="220">
        <v>5</v>
      </c>
      <c r="C116" s="223" t="e">
        <f>IF(#REF!="","-",#REF!)</f>
        <v>#REF!</v>
      </c>
      <c r="D116" s="223"/>
      <c r="E116" s="224" t="e">
        <f>IF(LEN(#REF!)&gt;17,"-",#REF!)</f>
        <v>#REF!</v>
      </c>
      <c r="F116" s="225"/>
      <c r="G116" s="225"/>
      <c r="H116" s="225"/>
      <c r="I116" s="225"/>
      <c r="J116" s="225"/>
      <c r="K116" s="33">
        <v>1</v>
      </c>
      <c r="L116" s="226" t="e">
        <f>#REF!</f>
        <v>#REF!</v>
      </c>
      <c r="M116" s="227"/>
      <c r="N116" s="227"/>
      <c r="O116" s="227"/>
      <c r="P116" s="227"/>
      <c r="Q116" s="227"/>
      <c r="R116" s="227"/>
      <c r="S116" s="228"/>
      <c r="T116" s="34"/>
    </row>
    <row r="117" spans="2:20" ht="27" hidden="1" customHeight="1">
      <c r="B117" s="221"/>
      <c r="C117" s="223"/>
      <c r="D117" s="223"/>
      <c r="E117" s="225"/>
      <c r="F117" s="225"/>
      <c r="G117" s="225"/>
      <c r="H117" s="225"/>
      <c r="I117" s="225"/>
      <c r="J117" s="225"/>
      <c r="K117" s="33">
        <v>2</v>
      </c>
      <c r="L117" s="226" t="e">
        <f>#REF!</f>
        <v>#REF!</v>
      </c>
      <c r="M117" s="227"/>
      <c r="N117" s="227"/>
      <c r="O117" s="227"/>
      <c r="P117" s="227"/>
      <c r="Q117" s="227"/>
      <c r="R117" s="227"/>
      <c r="S117" s="228"/>
      <c r="T117" s="34"/>
    </row>
    <row r="118" spans="2:20" ht="27" hidden="1" customHeight="1">
      <c r="B118" s="221"/>
      <c r="C118" s="223"/>
      <c r="D118" s="223"/>
      <c r="E118" s="225"/>
      <c r="F118" s="225"/>
      <c r="G118" s="225"/>
      <c r="H118" s="225"/>
      <c r="I118" s="225"/>
      <c r="J118" s="225"/>
      <c r="K118" s="33">
        <v>3</v>
      </c>
      <c r="L118" s="226" t="e">
        <f>#REF!</f>
        <v>#REF!</v>
      </c>
      <c r="M118" s="227"/>
      <c r="N118" s="227"/>
      <c r="O118" s="227"/>
      <c r="P118" s="227"/>
      <c r="Q118" s="227"/>
      <c r="R118" s="227"/>
      <c r="S118" s="228"/>
      <c r="T118" s="34"/>
    </row>
    <row r="119" spans="2:20" ht="27" hidden="1" customHeight="1">
      <c r="B119" s="221"/>
      <c r="C119" s="223"/>
      <c r="D119" s="223"/>
      <c r="E119" s="225"/>
      <c r="F119" s="225"/>
      <c r="G119" s="225"/>
      <c r="H119" s="225"/>
      <c r="I119" s="225"/>
      <c r="J119" s="225"/>
      <c r="K119" s="33">
        <v>4</v>
      </c>
      <c r="L119" s="226" t="e">
        <f>#REF!</f>
        <v>#REF!</v>
      </c>
      <c r="M119" s="227"/>
      <c r="N119" s="227"/>
      <c r="O119" s="227"/>
      <c r="P119" s="227"/>
      <c r="Q119" s="227"/>
      <c r="R119" s="227"/>
      <c r="S119" s="228"/>
      <c r="T119" s="34"/>
    </row>
    <row r="120" spans="2:20" ht="27" hidden="1" customHeight="1">
      <c r="B120" s="222"/>
      <c r="C120" s="223"/>
      <c r="D120" s="223"/>
      <c r="E120" s="225"/>
      <c r="F120" s="225"/>
      <c r="G120" s="225"/>
      <c r="H120" s="225"/>
      <c r="I120" s="225"/>
      <c r="J120" s="225"/>
      <c r="K120" s="33">
        <v>5</v>
      </c>
      <c r="L120" s="226" t="e">
        <f>#REF!</f>
        <v>#REF!</v>
      </c>
      <c r="M120" s="227"/>
      <c r="N120" s="227"/>
      <c r="O120" s="227"/>
      <c r="P120" s="227"/>
      <c r="Q120" s="227"/>
      <c r="R120" s="227"/>
      <c r="S120" s="22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834</v>
      </c>
      <c r="C1" s="61" t="s">
        <v>833</v>
      </c>
      <c r="D1" s="62" t="s">
        <v>37</v>
      </c>
      <c r="E1" s="62" t="s">
        <v>854</v>
      </c>
      <c r="F1" s="62" t="s">
        <v>71</v>
      </c>
      <c r="G1" s="62" t="s">
        <v>343</v>
      </c>
    </row>
    <row r="2" spans="1:8">
      <c r="A2">
        <v>1</v>
      </c>
      <c r="B2" t="s">
        <v>348</v>
      </c>
      <c r="C2" t="s">
        <v>347</v>
      </c>
      <c r="D2" s="94" t="s">
        <v>996</v>
      </c>
      <c r="E2" s="94" t="s">
        <v>968</v>
      </c>
      <c r="F2" t="s">
        <v>855</v>
      </c>
      <c r="G2" t="s">
        <v>344</v>
      </c>
    </row>
    <row r="3" spans="1:8">
      <c r="A3">
        <v>2</v>
      </c>
      <c r="B3" t="s">
        <v>350</v>
      </c>
      <c r="C3" t="s">
        <v>349</v>
      </c>
      <c r="D3" s="94" t="s">
        <v>997</v>
      </c>
      <c r="E3" s="94" t="s">
        <v>969</v>
      </c>
      <c r="F3" t="s">
        <v>856</v>
      </c>
      <c r="G3" t="s">
        <v>1004</v>
      </c>
    </row>
    <row r="4" spans="1:8">
      <c r="A4">
        <v>3</v>
      </c>
      <c r="B4" t="s">
        <v>352</v>
      </c>
      <c r="C4" t="s">
        <v>351</v>
      </c>
      <c r="D4" s="94" t="s">
        <v>998</v>
      </c>
      <c r="E4" s="94" t="s">
        <v>970</v>
      </c>
      <c r="F4" t="s">
        <v>857</v>
      </c>
      <c r="G4" t="s">
        <v>345</v>
      </c>
    </row>
    <row r="5" spans="1:8">
      <c r="A5">
        <v>4</v>
      </c>
      <c r="B5" t="s">
        <v>354</v>
      </c>
      <c r="C5" t="s">
        <v>353</v>
      </c>
      <c r="D5" s="94" t="s">
        <v>999</v>
      </c>
      <c r="E5" s="94" t="s">
        <v>971</v>
      </c>
      <c r="F5" t="s">
        <v>858</v>
      </c>
      <c r="G5" t="s">
        <v>346</v>
      </c>
    </row>
    <row r="6" spans="1:8">
      <c r="A6">
        <v>5</v>
      </c>
      <c r="B6" t="s">
        <v>356</v>
      </c>
      <c r="C6" t="s">
        <v>355</v>
      </c>
      <c r="E6" s="94" t="s">
        <v>972</v>
      </c>
      <c r="F6" t="s">
        <v>859</v>
      </c>
    </row>
    <row r="7" spans="1:8">
      <c r="A7">
        <v>6</v>
      </c>
      <c r="B7" t="s">
        <v>358</v>
      </c>
      <c r="C7" t="s">
        <v>357</v>
      </c>
      <c r="E7" s="94" t="s">
        <v>973</v>
      </c>
      <c r="F7" t="s">
        <v>860</v>
      </c>
    </row>
    <row r="8" spans="1:8">
      <c r="A8">
        <v>7</v>
      </c>
      <c r="B8" t="s">
        <v>359</v>
      </c>
      <c r="C8" s="50" t="s">
        <v>835</v>
      </c>
      <c r="D8" s="50"/>
      <c r="E8" s="94" t="s">
        <v>974</v>
      </c>
      <c r="F8" t="s">
        <v>861</v>
      </c>
    </row>
    <row r="9" spans="1:8">
      <c r="A9">
        <v>8</v>
      </c>
      <c r="B9" t="s">
        <v>361</v>
      </c>
      <c r="C9" t="s">
        <v>360</v>
      </c>
      <c r="E9" s="94" t="s">
        <v>975</v>
      </c>
      <c r="F9" t="s">
        <v>862</v>
      </c>
    </row>
    <row r="10" spans="1:8">
      <c r="A10">
        <v>9</v>
      </c>
      <c r="B10" t="s">
        <v>363</v>
      </c>
      <c r="C10" t="s">
        <v>362</v>
      </c>
      <c r="E10" s="94" t="s">
        <v>976</v>
      </c>
      <c r="F10" t="s">
        <v>863</v>
      </c>
      <c r="H10" s="63"/>
    </row>
    <row r="11" spans="1:8">
      <c r="A11">
        <v>10</v>
      </c>
      <c r="B11" t="s">
        <v>365</v>
      </c>
      <c r="C11" t="s">
        <v>364</v>
      </c>
      <c r="E11" s="94" t="s">
        <v>977</v>
      </c>
      <c r="F11" t="s">
        <v>864</v>
      </c>
    </row>
    <row r="12" spans="1:8">
      <c r="A12">
        <v>11</v>
      </c>
      <c r="B12" t="s">
        <v>366</v>
      </c>
      <c r="C12" t="s">
        <v>836</v>
      </c>
      <c r="E12" s="94" t="s">
        <v>978</v>
      </c>
      <c r="F12" t="s">
        <v>865</v>
      </c>
    </row>
    <row r="13" spans="1:8">
      <c r="A13">
        <v>12</v>
      </c>
      <c r="B13" t="s">
        <v>368</v>
      </c>
      <c r="C13" t="s">
        <v>367</v>
      </c>
      <c r="E13" s="94" t="s">
        <v>979</v>
      </c>
      <c r="F13" t="s">
        <v>866</v>
      </c>
    </row>
    <row r="14" spans="1:8">
      <c r="A14">
        <v>13</v>
      </c>
      <c r="B14" t="s">
        <v>370</v>
      </c>
      <c r="C14" t="s">
        <v>369</v>
      </c>
      <c r="E14" s="94" t="s">
        <v>980</v>
      </c>
      <c r="F14" t="s">
        <v>867</v>
      </c>
    </row>
    <row r="15" spans="1:8">
      <c r="A15">
        <v>14</v>
      </c>
      <c r="B15" t="s">
        <v>372</v>
      </c>
      <c r="C15" t="s">
        <v>371</v>
      </c>
      <c r="E15" s="94" t="s">
        <v>981</v>
      </c>
      <c r="F15" t="s">
        <v>868</v>
      </c>
    </row>
    <row r="16" spans="1:8">
      <c r="A16">
        <v>15</v>
      </c>
      <c r="B16" t="s">
        <v>374</v>
      </c>
      <c r="C16" t="s">
        <v>373</v>
      </c>
      <c r="E16" s="94" t="s">
        <v>982</v>
      </c>
      <c r="F16" t="s">
        <v>869</v>
      </c>
    </row>
    <row r="17" spans="1:6">
      <c r="A17">
        <v>16</v>
      </c>
      <c r="B17" t="s">
        <v>376</v>
      </c>
      <c r="C17" t="s">
        <v>375</v>
      </c>
      <c r="E17" s="94" t="s">
        <v>983</v>
      </c>
      <c r="F17" t="s">
        <v>870</v>
      </c>
    </row>
    <row r="18" spans="1:6">
      <c r="A18">
        <v>17</v>
      </c>
      <c r="B18" t="s">
        <v>378</v>
      </c>
      <c r="C18" t="s">
        <v>377</v>
      </c>
      <c r="E18" s="94" t="s">
        <v>984</v>
      </c>
      <c r="F18" t="s">
        <v>871</v>
      </c>
    </row>
    <row r="19" spans="1:6">
      <c r="A19">
        <v>18</v>
      </c>
      <c r="B19" t="s">
        <v>380</v>
      </c>
      <c r="C19" t="s">
        <v>379</v>
      </c>
      <c r="E19" s="94" t="s">
        <v>985</v>
      </c>
      <c r="F19" t="s">
        <v>872</v>
      </c>
    </row>
    <row r="20" spans="1:6">
      <c r="A20">
        <v>19</v>
      </c>
      <c r="B20" t="s">
        <v>382</v>
      </c>
      <c r="C20" t="s">
        <v>381</v>
      </c>
      <c r="E20" s="94" t="s">
        <v>986</v>
      </c>
      <c r="F20" t="s">
        <v>873</v>
      </c>
    </row>
    <row r="21" spans="1:6">
      <c r="A21">
        <v>20</v>
      </c>
      <c r="B21" t="s">
        <v>384</v>
      </c>
      <c r="C21" t="s">
        <v>383</v>
      </c>
      <c r="E21" s="94" t="s">
        <v>987</v>
      </c>
      <c r="F21" t="s">
        <v>874</v>
      </c>
    </row>
    <row r="22" spans="1:6">
      <c r="A22">
        <v>21</v>
      </c>
      <c r="B22" t="s">
        <v>386</v>
      </c>
      <c r="C22" t="s">
        <v>385</v>
      </c>
      <c r="E22" s="94" t="s">
        <v>988</v>
      </c>
      <c r="F22" t="s">
        <v>875</v>
      </c>
    </row>
    <row r="23" spans="1:6">
      <c r="A23">
        <v>22</v>
      </c>
      <c r="B23" t="s">
        <v>387</v>
      </c>
      <c r="C23" t="s">
        <v>837</v>
      </c>
      <c r="E23" s="94" t="s">
        <v>989</v>
      </c>
      <c r="F23" t="s">
        <v>876</v>
      </c>
    </row>
    <row r="24" spans="1:6">
      <c r="A24">
        <v>23</v>
      </c>
      <c r="B24" t="s">
        <v>389</v>
      </c>
      <c r="C24" t="s">
        <v>388</v>
      </c>
      <c r="E24" s="94" t="s">
        <v>990</v>
      </c>
      <c r="F24" t="s">
        <v>877</v>
      </c>
    </row>
    <row r="25" spans="1:6">
      <c r="A25">
        <v>24</v>
      </c>
      <c r="B25" t="s">
        <v>391</v>
      </c>
      <c r="C25" t="s">
        <v>390</v>
      </c>
      <c r="E25" s="94" t="s">
        <v>991</v>
      </c>
      <c r="F25" t="s">
        <v>878</v>
      </c>
    </row>
    <row r="26" spans="1:6">
      <c r="A26">
        <v>25</v>
      </c>
      <c r="B26" t="s">
        <v>393</v>
      </c>
      <c r="C26" t="s">
        <v>392</v>
      </c>
      <c r="E26" s="94" t="s">
        <v>992</v>
      </c>
      <c r="F26" t="s">
        <v>879</v>
      </c>
    </row>
    <row r="27" spans="1:6">
      <c r="A27">
        <v>26</v>
      </c>
      <c r="B27" s="96" t="s">
        <v>395</v>
      </c>
      <c r="C27" s="96" t="s">
        <v>394</v>
      </c>
      <c r="E27" s="94" t="s">
        <v>993</v>
      </c>
      <c r="F27" t="s">
        <v>880</v>
      </c>
    </row>
    <row r="28" spans="1:6">
      <c r="A28">
        <v>27</v>
      </c>
      <c r="B28" t="s">
        <v>397</v>
      </c>
      <c r="C28" t="s">
        <v>396</v>
      </c>
      <c r="E28" s="94" t="s">
        <v>994</v>
      </c>
      <c r="F28" t="s">
        <v>881</v>
      </c>
    </row>
    <row r="29" spans="1:6">
      <c r="A29">
        <v>28</v>
      </c>
      <c r="B29" t="s">
        <v>399</v>
      </c>
      <c r="C29" t="s">
        <v>398</v>
      </c>
      <c r="E29" s="94" t="s">
        <v>995</v>
      </c>
      <c r="F29" t="s">
        <v>882</v>
      </c>
    </row>
    <row r="30" spans="1:6">
      <c r="A30">
        <v>29</v>
      </c>
      <c r="B30" t="s">
        <v>401</v>
      </c>
      <c r="C30" t="s">
        <v>400</v>
      </c>
      <c r="F30" t="s">
        <v>883</v>
      </c>
    </row>
    <row r="31" spans="1:6">
      <c r="A31">
        <v>30</v>
      </c>
      <c r="B31" t="s">
        <v>403</v>
      </c>
      <c r="C31" t="s">
        <v>402</v>
      </c>
      <c r="F31" t="s">
        <v>884</v>
      </c>
    </row>
    <row r="32" spans="1:6">
      <c r="A32">
        <v>31</v>
      </c>
      <c r="B32" t="s">
        <v>405</v>
      </c>
      <c r="C32" t="s">
        <v>404</v>
      </c>
      <c r="F32" t="s">
        <v>885</v>
      </c>
    </row>
    <row r="33" spans="1:6">
      <c r="A33">
        <v>32</v>
      </c>
      <c r="B33" t="s">
        <v>407</v>
      </c>
      <c r="C33" t="s">
        <v>406</v>
      </c>
      <c r="F33" t="s">
        <v>886</v>
      </c>
    </row>
    <row r="34" spans="1:6">
      <c r="A34">
        <v>33</v>
      </c>
      <c r="B34" t="s">
        <v>409</v>
      </c>
      <c r="C34" t="s">
        <v>408</v>
      </c>
      <c r="F34" t="s">
        <v>887</v>
      </c>
    </row>
    <row r="35" spans="1:6">
      <c r="A35">
        <v>34</v>
      </c>
      <c r="B35" t="s">
        <v>410</v>
      </c>
      <c r="C35" t="s">
        <v>838</v>
      </c>
      <c r="F35" t="s">
        <v>888</v>
      </c>
    </row>
    <row r="36" spans="1:6">
      <c r="A36">
        <v>35</v>
      </c>
      <c r="B36" t="s">
        <v>412</v>
      </c>
      <c r="C36" t="s">
        <v>411</v>
      </c>
      <c r="F36" t="s">
        <v>889</v>
      </c>
    </row>
    <row r="37" spans="1:6">
      <c r="A37">
        <v>36</v>
      </c>
      <c r="B37" t="s">
        <v>414</v>
      </c>
      <c r="C37" t="s">
        <v>413</v>
      </c>
      <c r="F37" t="s">
        <v>890</v>
      </c>
    </row>
    <row r="38" spans="1:6">
      <c r="A38">
        <v>37</v>
      </c>
      <c r="B38" t="s">
        <v>416</v>
      </c>
      <c r="C38" t="s">
        <v>415</v>
      </c>
      <c r="F38" t="s">
        <v>891</v>
      </c>
    </row>
    <row r="39" spans="1:6">
      <c r="A39">
        <v>38</v>
      </c>
      <c r="B39" t="s">
        <v>418</v>
      </c>
      <c r="C39" t="s">
        <v>417</v>
      </c>
      <c r="F39" t="s">
        <v>892</v>
      </c>
    </row>
    <row r="40" spans="1:6">
      <c r="A40">
        <v>39</v>
      </c>
      <c r="B40" t="s">
        <v>420</v>
      </c>
      <c r="C40" t="s">
        <v>419</v>
      </c>
      <c r="F40" t="s">
        <v>893</v>
      </c>
    </row>
    <row r="41" spans="1:6">
      <c r="A41">
        <v>40</v>
      </c>
      <c r="B41" t="s">
        <v>422</v>
      </c>
      <c r="C41" t="s">
        <v>421</v>
      </c>
      <c r="F41" t="s">
        <v>894</v>
      </c>
    </row>
    <row r="42" spans="1:6">
      <c r="A42">
        <v>41</v>
      </c>
      <c r="B42" t="s">
        <v>424</v>
      </c>
      <c r="C42" t="s">
        <v>423</v>
      </c>
      <c r="F42" t="s">
        <v>895</v>
      </c>
    </row>
    <row r="43" spans="1:6">
      <c r="A43">
        <v>42</v>
      </c>
      <c r="B43" s="96" t="s">
        <v>426</v>
      </c>
      <c r="C43" s="96" t="s">
        <v>425</v>
      </c>
      <c r="F43" t="s">
        <v>896</v>
      </c>
    </row>
    <row r="44" spans="1:6">
      <c r="A44">
        <v>43</v>
      </c>
      <c r="B44" s="96" t="s">
        <v>428</v>
      </c>
      <c r="C44" s="96" t="s">
        <v>427</v>
      </c>
      <c r="F44" t="s">
        <v>897</v>
      </c>
    </row>
    <row r="45" spans="1:6">
      <c r="A45">
        <v>44</v>
      </c>
      <c r="B45" t="s">
        <v>430</v>
      </c>
      <c r="C45" t="s">
        <v>429</v>
      </c>
      <c r="F45" t="s">
        <v>898</v>
      </c>
    </row>
    <row r="46" spans="1:6">
      <c r="A46">
        <v>45</v>
      </c>
      <c r="B46" t="s">
        <v>432</v>
      </c>
      <c r="C46" t="s">
        <v>431</v>
      </c>
      <c r="F46" t="s">
        <v>899</v>
      </c>
    </row>
    <row r="47" spans="1:6">
      <c r="A47">
        <v>46</v>
      </c>
      <c r="B47" t="s">
        <v>434</v>
      </c>
      <c r="C47" t="s">
        <v>433</v>
      </c>
      <c r="F47" t="s">
        <v>900</v>
      </c>
    </row>
    <row r="48" spans="1:6">
      <c r="A48">
        <v>47</v>
      </c>
      <c r="B48" t="s">
        <v>436</v>
      </c>
      <c r="C48" t="s">
        <v>435</v>
      </c>
      <c r="F48" t="s">
        <v>901</v>
      </c>
    </row>
    <row r="49" spans="1:6">
      <c r="A49">
        <v>48</v>
      </c>
      <c r="B49" t="s">
        <v>438</v>
      </c>
      <c r="C49" t="s">
        <v>437</v>
      </c>
      <c r="F49" t="s">
        <v>902</v>
      </c>
    </row>
    <row r="50" spans="1:6">
      <c r="A50">
        <v>49</v>
      </c>
      <c r="B50" t="s">
        <v>440</v>
      </c>
      <c r="C50" t="s">
        <v>439</v>
      </c>
      <c r="F50" t="s">
        <v>903</v>
      </c>
    </row>
    <row r="51" spans="1:6">
      <c r="A51">
        <v>50</v>
      </c>
      <c r="B51" t="s">
        <v>442</v>
      </c>
      <c r="C51" t="s">
        <v>441</v>
      </c>
      <c r="F51" t="s">
        <v>904</v>
      </c>
    </row>
    <row r="52" spans="1:6">
      <c r="A52">
        <v>51</v>
      </c>
      <c r="B52" t="s">
        <v>444</v>
      </c>
      <c r="C52" t="s">
        <v>443</v>
      </c>
      <c r="F52" t="s">
        <v>905</v>
      </c>
    </row>
    <row r="53" spans="1:6">
      <c r="A53">
        <v>52</v>
      </c>
      <c r="B53" t="s">
        <v>446</v>
      </c>
      <c r="C53" t="s">
        <v>445</v>
      </c>
      <c r="F53" t="s">
        <v>906</v>
      </c>
    </row>
    <row r="54" spans="1:6">
      <c r="A54">
        <v>53</v>
      </c>
      <c r="B54" t="s">
        <v>448</v>
      </c>
      <c r="C54" t="s">
        <v>447</v>
      </c>
      <c r="F54" t="s">
        <v>907</v>
      </c>
    </row>
    <row r="55" spans="1:6">
      <c r="A55">
        <v>54</v>
      </c>
      <c r="B55" s="96" t="s">
        <v>450</v>
      </c>
      <c r="C55" s="96" t="s">
        <v>449</v>
      </c>
      <c r="F55" t="s">
        <v>908</v>
      </c>
    </row>
    <row r="56" spans="1:6">
      <c r="A56">
        <v>55</v>
      </c>
      <c r="B56" s="96" t="s">
        <v>452</v>
      </c>
      <c r="C56" s="96" t="s">
        <v>451</v>
      </c>
      <c r="F56" t="s">
        <v>909</v>
      </c>
    </row>
    <row r="57" spans="1:6">
      <c r="A57">
        <v>56</v>
      </c>
      <c r="B57" t="s">
        <v>454</v>
      </c>
      <c r="C57" t="s">
        <v>453</v>
      </c>
      <c r="F57" t="s">
        <v>910</v>
      </c>
    </row>
    <row r="58" spans="1:6">
      <c r="A58">
        <v>57</v>
      </c>
      <c r="B58" t="s">
        <v>456</v>
      </c>
      <c r="C58" t="s">
        <v>455</v>
      </c>
      <c r="F58" t="s">
        <v>911</v>
      </c>
    </row>
    <row r="59" spans="1:6">
      <c r="A59">
        <v>58</v>
      </c>
      <c r="B59" t="s">
        <v>458</v>
      </c>
      <c r="C59" t="s">
        <v>457</v>
      </c>
      <c r="F59" t="s">
        <v>912</v>
      </c>
    </row>
    <row r="60" spans="1:6">
      <c r="A60">
        <v>59</v>
      </c>
      <c r="B60" t="s">
        <v>460</v>
      </c>
      <c r="C60" t="s">
        <v>459</v>
      </c>
      <c r="F60" t="s">
        <v>913</v>
      </c>
    </row>
    <row r="61" spans="1:6">
      <c r="A61">
        <v>60</v>
      </c>
      <c r="B61" t="s">
        <v>462</v>
      </c>
      <c r="C61" t="s">
        <v>461</v>
      </c>
      <c r="F61" t="s">
        <v>914</v>
      </c>
    </row>
    <row r="62" spans="1:6">
      <c r="A62">
        <v>61</v>
      </c>
      <c r="B62" t="s">
        <v>464</v>
      </c>
      <c r="C62" t="s">
        <v>463</v>
      </c>
      <c r="F62" t="s">
        <v>915</v>
      </c>
    </row>
    <row r="63" spans="1:6">
      <c r="A63">
        <v>62</v>
      </c>
      <c r="B63" t="s">
        <v>466</v>
      </c>
      <c r="C63" t="s">
        <v>465</v>
      </c>
      <c r="F63" t="s">
        <v>916</v>
      </c>
    </row>
    <row r="64" spans="1:6">
      <c r="A64">
        <v>63</v>
      </c>
      <c r="B64" t="s">
        <v>468</v>
      </c>
      <c r="C64" t="s">
        <v>467</v>
      </c>
      <c r="F64" t="s">
        <v>917</v>
      </c>
    </row>
    <row r="65" spans="1:6">
      <c r="A65">
        <v>64</v>
      </c>
      <c r="B65" t="s">
        <v>470</v>
      </c>
      <c r="C65" t="s">
        <v>469</v>
      </c>
      <c r="F65" t="s">
        <v>918</v>
      </c>
    </row>
    <row r="66" spans="1:6">
      <c r="A66">
        <v>65</v>
      </c>
      <c r="B66" t="s">
        <v>472</v>
      </c>
      <c r="C66" t="s">
        <v>471</v>
      </c>
      <c r="F66" t="s">
        <v>919</v>
      </c>
    </row>
    <row r="67" spans="1:6">
      <c r="A67">
        <v>66</v>
      </c>
      <c r="B67" t="s">
        <v>474</v>
      </c>
      <c r="C67" t="s">
        <v>473</v>
      </c>
      <c r="F67" t="s">
        <v>920</v>
      </c>
    </row>
    <row r="68" spans="1:6">
      <c r="A68">
        <v>67</v>
      </c>
      <c r="B68" t="s">
        <v>476</v>
      </c>
      <c r="C68" t="s">
        <v>475</v>
      </c>
      <c r="F68" t="s">
        <v>921</v>
      </c>
    </row>
    <row r="69" spans="1:6">
      <c r="A69">
        <v>68</v>
      </c>
      <c r="B69" t="s">
        <v>478</v>
      </c>
      <c r="C69" t="s">
        <v>477</v>
      </c>
      <c r="F69" t="s">
        <v>922</v>
      </c>
    </row>
    <row r="70" spans="1:6">
      <c r="A70">
        <v>69</v>
      </c>
      <c r="B70" t="s">
        <v>480</v>
      </c>
      <c r="C70" t="s">
        <v>479</v>
      </c>
      <c r="F70" t="s">
        <v>923</v>
      </c>
    </row>
    <row r="71" spans="1:6">
      <c r="A71">
        <v>70</v>
      </c>
      <c r="B71" s="96" t="s">
        <v>482</v>
      </c>
      <c r="C71" s="96" t="s">
        <v>481</v>
      </c>
      <c r="F71" t="s">
        <v>924</v>
      </c>
    </row>
    <row r="72" spans="1:6">
      <c r="A72">
        <v>71</v>
      </c>
      <c r="B72" s="96" t="s">
        <v>484</v>
      </c>
      <c r="C72" s="96" t="s">
        <v>483</v>
      </c>
      <c r="F72" t="s">
        <v>925</v>
      </c>
    </row>
    <row r="73" spans="1:6">
      <c r="A73">
        <v>72</v>
      </c>
      <c r="B73" t="s">
        <v>486</v>
      </c>
      <c r="C73" t="s">
        <v>485</v>
      </c>
      <c r="F73" t="s">
        <v>926</v>
      </c>
    </row>
    <row r="74" spans="1:6">
      <c r="A74">
        <v>73</v>
      </c>
      <c r="B74" t="s">
        <v>488</v>
      </c>
      <c r="C74" t="s">
        <v>487</v>
      </c>
      <c r="F74" t="s">
        <v>927</v>
      </c>
    </row>
    <row r="75" spans="1:6">
      <c r="A75">
        <v>74</v>
      </c>
      <c r="B75" t="s">
        <v>490</v>
      </c>
      <c r="C75" t="s">
        <v>489</v>
      </c>
      <c r="F75" t="s">
        <v>928</v>
      </c>
    </row>
    <row r="76" spans="1:6">
      <c r="A76">
        <v>75</v>
      </c>
      <c r="B76" t="s">
        <v>492</v>
      </c>
      <c r="C76" t="s">
        <v>491</v>
      </c>
      <c r="F76" t="s">
        <v>929</v>
      </c>
    </row>
    <row r="77" spans="1:6">
      <c r="A77">
        <v>76</v>
      </c>
      <c r="B77" t="s">
        <v>494</v>
      </c>
      <c r="C77" t="s">
        <v>493</v>
      </c>
      <c r="F77" t="s">
        <v>930</v>
      </c>
    </row>
    <row r="78" spans="1:6">
      <c r="A78">
        <v>77</v>
      </c>
      <c r="B78" t="s">
        <v>496</v>
      </c>
      <c r="C78" t="s">
        <v>495</v>
      </c>
      <c r="F78" t="s">
        <v>931</v>
      </c>
    </row>
    <row r="79" spans="1:6">
      <c r="A79">
        <v>78</v>
      </c>
      <c r="B79" t="s">
        <v>498</v>
      </c>
      <c r="C79" t="s">
        <v>497</v>
      </c>
      <c r="F79" t="s">
        <v>932</v>
      </c>
    </row>
    <row r="80" spans="1:6">
      <c r="A80">
        <v>79</v>
      </c>
      <c r="B80" t="s">
        <v>500</v>
      </c>
      <c r="C80" t="s">
        <v>499</v>
      </c>
      <c r="F80" t="s">
        <v>933</v>
      </c>
    </row>
    <row r="81" spans="1:6">
      <c r="A81">
        <v>80</v>
      </c>
      <c r="B81" t="s">
        <v>502</v>
      </c>
      <c r="C81" t="s">
        <v>501</v>
      </c>
      <c r="F81" t="s">
        <v>934</v>
      </c>
    </row>
    <row r="82" spans="1:6">
      <c r="A82">
        <v>81</v>
      </c>
      <c r="B82" t="s">
        <v>504</v>
      </c>
      <c r="C82" t="s">
        <v>503</v>
      </c>
      <c r="F82" t="s">
        <v>936</v>
      </c>
    </row>
    <row r="83" spans="1:6">
      <c r="A83">
        <v>82</v>
      </c>
      <c r="B83" t="s">
        <v>506</v>
      </c>
      <c r="C83" t="s">
        <v>505</v>
      </c>
      <c r="F83" t="s">
        <v>935</v>
      </c>
    </row>
    <row r="84" spans="1:6">
      <c r="A84">
        <v>83</v>
      </c>
      <c r="B84" t="s">
        <v>508</v>
      </c>
      <c r="C84" t="s">
        <v>507</v>
      </c>
      <c r="F84" t="s">
        <v>937</v>
      </c>
    </row>
    <row r="85" spans="1:6">
      <c r="A85">
        <v>84</v>
      </c>
      <c r="B85" t="s">
        <v>510</v>
      </c>
      <c r="C85" t="s">
        <v>509</v>
      </c>
      <c r="F85" t="s">
        <v>938</v>
      </c>
    </row>
    <row r="86" spans="1:6">
      <c r="A86">
        <v>85</v>
      </c>
      <c r="B86" t="s">
        <v>512</v>
      </c>
      <c r="C86" t="s">
        <v>511</v>
      </c>
      <c r="F86" t="s">
        <v>939</v>
      </c>
    </row>
    <row r="87" spans="1:6">
      <c r="A87">
        <v>86</v>
      </c>
      <c r="B87" t="s">
        <v>514</v>
      </c>
      <c r="C87" t="s">
        <v>513</v>
      </c>
      <c r="F87" t="s">
        <v>940</v>
      </c>
    </row>
    <row r="88" spans="1:6">
      <c r="A88">
        <v>87</v>
      </c>
      <c r="B88" t="s">
        <v>516</v>
      </c>
      <c r="C88" t="s">
        <v>515</v>
      </c>
      <c r="F88" t="s">
        <v>941</v>
      </c>
    </row>
    <row r="89" spans="1:6">
      <c r="A89">
        <v>88</v>
      </c>
      <c r="B89" t="s">
        <v>518</v>
      </c>
      <c r="C89" t="s">
        <v>517</v>
      </c>
      <c r="F89" t="s">
        <v>942</v>
      </c>
    </row>
    <row r="90" spans="1:6">
      <c r="A90">
        <v>89</v>
      </c>
      <c r="B90" s="96" t="s">
        <v>520</v>
      </c>
      <c r="C90" s="96" t="s">
        <v>519</v>
      </c>
      <c r="F90" t="s">
        <v>943</v>
      </c>
    </row>
    <row r="91" spans="1:6">
      <c r="A91">
        <v>90</v>
      </c>
      <c r="B91" t="s">
        <v>522</v>
      </c>
      <c r="C91" t="s">
        <v>521</v>
      </c>
      <c r="F91" t="s">
        <v>944</v>
      </c>
    </row>
    <row r="92" spans="1:6">
      <c r="A92">
        <v>91</v>
      </c>
      <c r="B92" t="s">
        <v>524</v>
      </c>
      <c r="C92" t="s">
        <v>523</v>
      </c>
      <c r="F92" t="s">
        <v>945</v>
      </c>
    </row>
    <row r="93" spans="1:6">
      <c r="A93">
        <v>92</v>
      </c>
      <c r="B93" t="s">
        <v>526</v>
      </c>
      <c r="C93" t="s">
        <v>525</v>
      </c>
      <c r="F93" t="s">
        <v>946</v>
      </c>
    </row>
    <row r="94" spans="1:6">
      <c r="A94">
        <v>93</v>
      </c>
      <c r="B94" t="s">
        <v>528</v>
      </c>
      <c r="C94" t="s">
        <v>527</v>
      </c>
      <c r="F94" t="s">
        <v>947</v>
      </c>
    </row>
    <row r="95" spans="1:6">
      <c r="A95">
        <v>94</v>
      </c>
      <c r="B95" t="s">
        <v>530</v>
      </c>
      <c r="C95" t="s">
        <v>529</v>
      </c>
      <c r="F95" t="s">
        <v>948</v>
      </c>
    </row>
    <row r="96" spans="1:6">
      <c r="A96">
        <v>95</v>
      </c>
      <c r="B96" t="s">
        <v>532</v>
      </c>
      <c r="C96" t="s">
        <v>531</v>
      </c>
      <c r="F96" t="s">
        <v>949</v>
      </c>
    </row>
    <row r="97" spans="1:6">
      <c r="A97">
        <v>96</v>
      </c>
      <c r="B97" s="96" t="s">
        <v>534</v>
      </c>
      <c r="C97" s="96" t="s">
        <v>533</v>
      </c>
      <c r="F97" t="s">
        <v>950</v>
      </c>
    </row>
    <row r="98" spans="1:6">
      <c r="A98">
        <v>97</v>
      </c>
      <c r="B98" t="s">
        <v>536</v>
      </c>
      <c r="C98" t="s">
        <v>535</v>
      </c>
      <c r="F98" t="s">
        <v>951</v>
      </c>
    </row>
    <row r="99" spans="1:6">
      <c r="A99">
        <v>98</v>
      </c>
      <c r="B99" t="s">
        <v>538</v>
      </c>
      <c r="C99" t="s">
        <v>537</v>
      </c>
      <c r="F99" t="s">
        <v>952</v>
      </c>
    </row>
    <row r="100" spans="1:6">
      <c r="A100">
        <v>99</v>
      </c>
      <c r="B100" t="s">
        <v>540</v>
      </c>
      <c r="C100" t="s">
        <v>539</v>
      </c>
      <c r="F100" t="s">
        <v>953</v>
      </c>
    </row>
    <row r="101" spans="1:6">
      <c r="A101">
        <v>100</v>
      </c>
      <c r="B101" t="s">
        <v>542</v>
      </c>
      <c r="C101" t="s">
        <v>541</v>
      </c>
      <c r="F101" t="s">
        <v>954</v>
      </c>
    </row>
    <row r="102" spans="1:6">
      <c r="A102">
        <v>101</v>
      </c>
      <c r="B102" s="96" t="s">
        <v>544</v>
      </c>
      <c r="C102" s="96" t="s">
        <v>543</v>
      </c>
      <c r="F102" t="s">
        <v>955</v>
      </c>
    </row>
    <row r="103" spans="1:6">
      <c r="A103">
        <v>102</v>
      </c>
      <c r="B103" t="s">
        <v>546</v>
      </c>
      <c r="C103" t="s">
        <v>545</v>
      </c>
      <c r="F103" t="s">
        <v>956</v>
      </c>
    </row>
    <row r="104" spans="1:6">
      <c r="A104">
        <v>103</v>
      </c>
      <c r="B104" t="s">
        <v>548</v>
      </c>
      <c r="C104" t="s">
        <v>547</v>
      </c>
      <c r="F104" t="s">
        <v>957</v>
      </c>
    </row>
    <row r="105" spans="1:6">
      <c r="A105">
        <v>104</v>
      </c>
      <c r="B105" s="96" t="s">
        <v>550</v>
      </c>
      <c r="C105" s="96" t="s">
        <v>549</v>
      </c>
      <c r="F105" t="s">
        <v>958</v>
      </c>
    </row>
    <row r="106" spans="1:6">
      <c r="A106">
        <v>105</v>
      </c>
      <c r="B106" s="96" t="s">
        <v>552</v>
      </c>
      <c r="C106" s="96" t="s">
        <v>551</v>
      </c>
      <c r="F106" t="s">
        <v>959</v>
      </c>
    </row>
    <row r="107" spans="1:6">
      <c r="A107">
        <v>106</v>
      </c>
      <c r="B107" t="s">
        <v>554</v>
      </c>
      <c r="C107" t="s">
        <v>553</v>
      </c>
      <c r="F107" t="s">
        <v>960</v>
      </c>
    </row>
    <row r="108" spans="1:6">
      <c r="A108">
        <v>107</v>
      </c>
      <c r="B108" t="s">
        <v>556</v>
      </c>
      <c r="C108" t="s">
        <v>555</v>
      </c>
      <c r="F108" t="s">
        <v>961</v>
      </c>
    </row>
    <row r="109" spans="1:6">
      <c r="A109">
        <v>108</v>
      </c>
      <c r="B109" t="s">
        <v>558</v>
      </c>
      <c r="C109" t="s">
        <v>557</v>
      </c>
      <c r="F109" t="s">
        <v>962</v>
      </c>
    </row>
    <row r="110" spans="1:6">
      <c r="A110">
        <v>109</v>
      </c>
      <c r="B110" t="s">
        <v>560</v>
      </c>
      <c r="C110" t="s">
        <v>559</v>
      </c>
      <c r="F110" t="s">
        <v>963</v>
      </c>
    </row>
    <row r="111" spans="1:6">
      <c r="A111">
        <v>110</v>
      </c>
      <c r="B111" t="s">
        <v>562</v>
      </c>
      <c r="C111" t="s">
        <v>561</v>
      </c>
      <c r="F111" t="s">
        <v>964</v>
      </c>
    </row>
    <row r="112" spans="1:6">
      <c r="A112">
        <v>111</v>
      </c>
      <c r="B112" t="s">
        <v>564</v>
      </c>
      <c r="C112" t="s">
        <v>563</v>
      </c>
      <c r="F112" t="s">
        <v>965</v>
      </c>
    </row>
    <row r="113" spans="1:3">
      <c r="A113">
        <v>112</v>
      </c>
      <c r="B113" t="s">
        <v>566</v>
      </c>
      <c r="C113" t="s">
        <v>565</v>
      </c>
    </row>
    <row r="114" spans="1:3">
      <c r="A114">
        <v>113</v>
      </c>
      <c r="B114" t="s">
        <v>568</v>
      </c>
      <c r="C114" t="s">
        <v>567</v>
      </c>
    </row>
    <row r="115" spans="1:3">
      <c r="A115">
        <v>114</v>
      </c>
      <c r="B115" t="s">
        <v>570</v>
      </c>
      <c r="C115" t="s">
        <v>569</v>
      </c>
    </row>
    <row r="116" spans="1:3">
      <c r="A116">
        <v>115</v>
      </c>
      <c r="B116" t="s">
        <v>572</v>
      </c>
      <c r="C116" t="s">
        <v>571</v>
      </c>
    </row>
    <row r="117" spans="1:3">
      <c r="A117">
        <v>116</v>
      </c>
      <c r="B117" t="s">
        <v>574</v>
      </c>
      <c r="C117" t="s">
        <v>573</v>
      </c>
    </row>
    <row r="118" spans="1:3">
      <c r="A118">
        <v>117</v>
      </c>
      <c r="B118" s="96" t="s">
        <v>576</v>
      </c>
      <c r="C118" s="96" t="s">
        <v>575</v>
      </c>
    </row>
    <row r="119" spans="1:3">
      <c r="A119">
        <v>118</v>
      </c>
      <c r="B119" t="s">
        <v>578</v>
      </c>
      <c r="C119" t="s">
        <v>577</v>
      </c>
    </row>
    <row r="120" spans="1:3">
      <c r="A120">
        <v>119</v>
      </c>
      <c r="B120" t="s">
        <v>580</v>
      </c>
      <c r="C120" t="s">
        <v>579</v>
      </c>
    </row>
    <row r="121" spans="1:3">
      <c r="A121">
        <v>120</v>
      </c>
      <c r="B121" t="s">
        <v>847</v>
      </c>
      <c r="C121" t="s">
        <v>581</v>
      </c>
    </row>
    <row r="122" spans="1:3">
      <c r="A122">
        <v>121</v>
      </c>
      <c r="B122" t="s">
        <v>583</v>
      </c>
      <c r="C122" t="s">
        <v>582</v>
      </c>
    </row>
    <row r="123" spans="1:3">
      <c r="A123">
        <v>122</v>
      </c>
      <c r="B123" t="s">
        <v>585</v>
      </c>
      <c r="C123" t="s">
        <v>584</v>
      </c>
    </row>
    <row r="124" spans="1:3">
      <c r="A124">
        <v>123</v>
      </c>
      <c r="B124" t="s">
        <v>587</v>
      </c>
      <c r="C124" t="s">
        <v>586</v>
      </c>
    </row>
    <row r="125" spans="1:3">
      <c r="A125">
        <v>124</v>
      </c>
      <c r="B125" t="s">
        <v>589</v>
      </c>
      <c r="C125" t="s">
        <v>588</v>
      </c>
    </row>
    <row r="126" spans="1:3">
      <c r="A126">
        <v>125</v>
      </c>
      <c r="B126" t="s">
        <v>591</v>
      </c>
      <c r="C126" t="s">
        <v>590</v>
      </c>
    </row>
    <row r="127" spans="1:3">
      <c r="A127">
        <v>126</v>
      </c>
      <c r="B127" t="s">
        <v>593</v>
      </c>
      <c r="C127" t="s">
        <v>592</v>
      </c>
    </row>
    <row r="128" spans="1:3">
      <c r="A128">
        <v>127</v>
      </c>
      <c r="B128" s="96" t="s">
        <v>595</v>
      </c>
      <c r="C128" s="96" t="s">
        <v>594</v>
      </c>
    </row>
    <row r="129" spans="1:3">
      <c r="A129">
        <v>128</v>
      </c>
      <c r="B129" s="96" t="s">
        <v>597</v>
      </c>
      <c r="C129" s="96" t="s">
        <v>596</v>
      </c>
    </row>
    <row r="130" spans="1:3">
      <c r="A130">
        <v>129</v>
      </c>
      <c r="B130" s="96" t="s">
        <v>599</v>
      </c>
      <c r="C130" s="96" t="s">
        <v>598</v>
      </c>
    </row>
    <row r="131" spans="1:3">
      <c r="A131">
        <v>130</v>
      </c>
      <c r="B131" t="s">
        <v>600</v>
      </c>
      <c r="C131" t="s">
        <v>839</v>
      </c>
    </row>
    <row r="132" spans="1:3">
      <c r="A132">
        <v>131</v>
      </c>
      <c r="B132" t="s">
        <v>602</v>
      </c>
      <c r="C132" t="s">
        <v>601</v>
      </c>
    </row>
    <row r="133" spans="1:3">
      <c r="A133">
        <v>132</v>
      </c>
      <c r="B133" t="s">
        <v>604</v>
      </c>
      <c r="C133" t="s">
        <v>603</v>
      </c>
    </row>
    <row r="134" spans="1:3">
      <c r="A134">
        <v>133</v>
      </c>
      <c r="B134" t="s">
        <v>606</v>
      </c>
      <c r="C134" t="s">
        <v>605</v>
      </c>
    </row>
    <row r="135" spans="1:3">
      <c r="A135">
        <v>134</v>
      </c>
      <c r="B135" t="s">
        <v>608</v>
      </c>
      <c r="C135" t="s">
        <v>607</v>
      </c>
    </row>
    <row r="136" spans="1:3">
      <c r="A136">
        <v>135</v>
      </c>
      <c r="B136" t="s">
        <v>610</v>
      </c>
      <c r="C136" t="s">
        <v>609</v>
      </c>
    </row>
    <row r="137" spans="1:3">
      <c r="A137">
        <v>136</v>
      </c>
      <c r="B137" t="s">
        <v>612</v>
      </c>
      <c r="C137" t="s">
        <v>611</v>
      </c>
    </row>
    <row r="138" spans="1:3">
      <c r="A138">
        <v>137</v>
      </c>
      <c r="B138" t="s">
        <v>614</v>
      </c>
      <c r="C138" t="s">
        <v>613</v>
      </c>
    </row>
    <row r="139" spans="1:3">
      <c r="A139">
        <v>138</v>
      </c>
      <c r="B139" t="s">
        <v>616</v>
      </c>
      <c r="C139" t="s">
        <v>615</v>
      </c>
    </row>
    <row r="140" spans="1:3">
      <c r="A140">
        <v>139</v>
      </c>
      <c r="B140" t="s">
        <v>618</v>
      </c>
      <c r="C140" t="s">
        <v>617</v>
      </c>
    </row>
    <row r="141" spans="1:3">
      <c r="A141">
        <v>140</v>
      </c>
      <c r="B141" t="s">
        <v>619</v>
      </c>
      <c r="C141" t="s">
        <v>840</v>
      </c>
    </row>
    <row r="142" spans="1:3">
      <c r="A142">
        <v>141</v>
      </c>
      <c r="B142" t="s">
        <v>621</v>
      </c>
      <c r="C142" t="s">
        <v>620</v>
      </c>
    </row>
    <row r="143" spans="1:3">
      <c r="A143">
        <v>142</v>
      </c>
      <c r="B143" t="s">
        <v>623</v>
      </c>
      <c r="C143" t="s">
        <v>622</v>
      </c>
    </row>
    <row r="144" spans="1:3">
      <c r="A144">
        <v>143</v>
      </c>
      <c r="B144" t="s">
        <v>625</v>
      </c>
      <c r="C144" t="s">
        <v>624</v>
      </c>
    </row>
    <row r="145" spans="1:3">
      <c r="A145">
        <v>144</v>
      </c>
      <c r="B145" t="s">
        <v>627</v>
      </c>
      <c r="C145" t="s">
        <v>626</v>
      </c>
    </row>
    <row r="146" spans="1:3">
      <c r="A146">
        <v>145</v>
      </c>
      <c r="B146" t="s">
        <v>628</v>
      </c>
      <c r="C146" t="s">
        <v>841</v>
      </c>
    </row>
    <row r="147" spans="1:3">
      <c r="A147">
        <v>146</v>
      </c>
      <c r="B147" t="s">
        <v>630</v>
      </c>
      <c r="C147" t="s">
        <v>629</v>
      </c>
    </row>
    <row r="148" spans="1:3">
      <c r="A148">
        <v>147</v>
      </c>
      <c r="B148" t="s">
        <v>632</v>
      </c>
      <c r="C148" t="s">
        <v>631</v>
      </c>
    </row>
    <row r="149" spans="1:3">
      <c r="A149">
        <v>148</v>
      </c>
      <c r="B149" t="s">
        <v>634</v>
      </c>
      <c r="C149" t="s">
        <v>633</v>
      </c>
    </row>
    <row r="150" spans="1:3">
      <c r="A150">
        <v>149</v>
      </c>
      <c r="B150" t="s">
        <v>636</v>
      </c>
      <c r="C150" t="s">
        <v>635</v>
      </c>
    </row>
    <row r="151" spans="1:3">
      <c r="A151">
        <v>150</v>
      </c>
      <c r="B151" s="96" t="s">
        <v>638</v>
      </c>
      <c r="C151" s="96" t="s">
        <v>637</v>
      </c>
    </row>
    <row r="152" spans="1:3">
      <c r="A152">
        <v>151</v>
      </c>
      <c r="B152" t="s">
        <v>640</v>
      </c>
      <c r="C152" t="s">
        <v>639</v>
      </c>
    </row>
    <row r="153" spans="1:3">
      <c r="A153">
        <v>152</v>
      </c>
      <c r="B153" t="s">
        <v>642</v>
      </c>
      <c r="C153" t="s">
        <v>641</v>
      </c>
    </row>
    <row r="154" spans="1:3">
      <c r="A154">
        <v>153</v>
      </c>
      <c r="B154" t="s">
        <v>644</v>
      </c>
      <c r="C154" t="s">
        <v>643</v>
      </c>
    </row>
    <row r="155" spans="1:3">
      <c r="A155">
        <v>154</v>
      </c>
      <c r="B155" t="s">
        <v>646</v>
      </c>
      <c r="C155" t="s">
        <v>645</v>
      </c>
    </row>
    <row r="156" spans="1:3">
      <c r="A156">
        <v>155</v>
      </c>
      <c r="B156" t="s">
        <v>648</v>
      </c>
      <c r="C156" t="s">
        <v>647</v>
      </c>
    </row>
    <row r="157" spans="1:3">
      <c r="A157">
        <v>156</v>
      </c>
      <c r="B157" t="s">
        <v>650</v>
      </c>
      <c r="C157" t="s">
        <v>649</v>
      </c>
    </row>
    <row r="158" spans="1:3">
      <c r="A158">
        <v>157</v>
      </c>
      <c r="B158" s="96" t="s">
        <v>652</v>
      </c>
      <c r="C158" s="96" t="s">
        <v>651</v>
      </c>
    </row>
    <row r="159" spans="1:3">
      <c r="A159">
        <v>158</v>
      </c>
      <c r="B159" s="96" t="s">
        <v>654</v>
      </c>
      <c r="C159" s="96" t="s">
        <v>653</v>
      </c>
    </row>
    <row r="160" spans="1:3">
      <c r="A160">
        <v>159</v>
      </c>
      <c r="B160" t="s">
        <v>655</v>
      </c>
      <c r="C160" t="s">
        <v>842</v>
      </c>
    </row>
    <row r="161" spans="1:3">
      <c r="A161">
        <v>160</v>
      </c>
      <c r="B161" t="s">
        <v>657</v>
      </c>
      <c r="C161" t="s">
        <v>656</v>
      </c>
    </row>
    <row r="162" spans="1:3">
      <c r="A162">
        <v>161</v>
      </c>
      <c r="B162" t="s">
        <v>659</v>
      </c>
      <c r="C162" t="s">
        <v>658</v>
      </c>
    </row>
    <row r="163" spans="1:3">
      <c r="A163">
        <v>162</v>
      </c>
      <c r="B163" t="s">
        <v>661</v>
      </c>
      <c r="C163" t="s">
        <v>660</v>
      </c>
    </row>
    <row r="164" spans="1:3">
      <c r="A164">
        <v>163</v>
      </c>
      <c r="B164" t="s">
        <v>663</v>
      </c>
      <c r="C164" t="s">
        <v>662</v>
      </c>
    </row>
    <row r="165" spans="1:3">
      <c r="A165">
        <v>164</v>
      </c>
      <c r="B165" t="s">
        <v>665</v>
      </c>
      <c r="C165" t="s">
        <v>664</v>
      </c>
    </row>
    <row r="166" spans="1:3">
      <c r="A166">
        <v>165</v>
      </c>
      <c r="B166" s="96" t="s">
        <v>666</v>
      </c>
      <c r="C166" s="96" t="s">
        <v>843</v>
      </c>
    </row>
    <row r="167" spans="1:3">
      <c r="A167">
        <v>166</v>
      </c>
      <c r="B167" s="96" t="s">
        <v>668</v>
      </c>
      <c r="C167" s="96" t="s">
        <v>667</v>
      </c>
    </row>
    <row r="168" spans="1:3">
      <c r="A168">
        <v>167</v>
      </c>
      <c r="B168" t="s">
        <v>670</v>
      </c>
      <c r="C168" t="s">
        <v>669</v>
      </c>
    </row>
    <row r="169" spans="1:3">
      <c r="A169">
        <v>168</v>
      </c>
      <c r="B169" t="s">
        <v>672</v>
      </c>
      <c r="C169" t="s">
        <v>671</v>
      </c>
    </row>
    <row r="170" spans="1:3">
      <c r="A170">
        <v>169</v>
      </c>
      <c r="B170" t="s">
        <v>674</v>
      </c>
      <c r="C170" t="s">
        <v>673</v>
      </c>
    </row>
    <row r="171" spans="1:3">
      <c r="A171">
        <v>170</v>
      </c>
      <c r="B171" t="s">
        <v>676</v>
      </c>
      <c r="C171" t="s">
        <v>675</v>
      </c>
    </row>
    <row r="172" spans="1:3">
      <c r="A172">
        <v>171</v>
      </c>
      <c r="B172" t="s">
        <v>677</v>
      </c>
      <c r="C172" t="s">
        <v>844</v>
      </c>
    </row>
    <row r="173" spans="1:3">
      <c r="A173">
        <v>172</v>
      </c>
      <c r="B173" s="96" t="s">
        <v>679</v>
      </c>
      <c r="C173" s="96" t="s">
        <v>678</v>
      </c>
    </row>
    <row r="174" spans="1:3">
      <c r="A174">
        <v>173</v>
      </c>
      <c r="B174" s="96" t="s">
        <v>681</v>
      </c>
      <c r="C174" s="96" t="s">
        <v>680</v>
      </c>
    </row>
    <row r="175" spans="1:3">
      <c r="A175">
        <v>174</v>
      </c>
      <c r="B175" s="96" t="s">
        <v>683</v>
      </c>
      <c r="C175" s="96" t="s">
        <v>682</v>
      </c>
    </row>
    <row r="176" spans="1:3">
      <c r="A176">
        <v>175</v>
      </c>
      <c r="B176" s="96" t="s">
        <v>685</v>
      </c>
      <c r="C176" s="96" t="s">
        <v>684</v>
      </c>
    </row>
    <row r="177" spans="1:3">
      <c r="A177">
        <v>176</v>
      </c>
      <c r="B177" t="s">
        <v>687</v>
      </c>
      <c r="C177" t="s">
        <v>686</v>
      </c>
    </row>
    <row r="178" spans="1:3">
      <c r="A178">
        <v>177</v>
      </c>
      <c r="B178" t="s">
        <v>689</v>
      </c>
      <c r="C178" t="s">
        <v>688</v>
      </c>
    </row>
    <row r="179" spans="1:3">
      <c r="A179">
        <v>178</v>
      </c>
      <c r="B179" t="s">
        <v>691</v>
      </c>
      <c r="C179" t="s">
        <v>690</v>
      </c>
    </row>
    <row r="180" spans="1:3">
      <c r="A180">
        <v>179</v>
      </c>
      <c r="B180" t="s">
        <v>693</v>
      </c>
      <c r="C180" t="s">
        <v>692</v>
      </c>
    </row>
    <row r="181" spans="1:3">
      <c r="A181">
        <v>180</v>
      </c>
      <c r="B181" t="s">
        <v>695</v>
      </c>
      <c r="C181" t="s">
        <v>694</v>
      </c>
    </row>
    <row r="182" spans="1:3">
      <c r="A182">
        <v>181</v>
      </c>
      <c r="B182" t="s">
        <v>697</v>
      </c>
      <c r="C182" t="s">
        <v>696</v>
      </c>
    </row>
    <row r="183" spans="1:3">
      <c r="A183">
        <v>182</v>
      </c>
      <c r="B183" s="96" t="s">
        <v>699</v>
      </c>
      <c r="C183" s="96" t="s">
        <v>698</v>
      </c>
    </row>
    <row r="184" spans="1:3">
      <c r="A184">
        <v>183</v>
      </c>
      <c r="B184" s="96" t="s">
        <v>701</v>
      </c>
      <c r="C184" s="96" t="s">
        <v>700</v>
      </c>
    </row>
    <row r="185" spans="1:3">
      <c r="A185">
        <v>184</v>
      </c>
      <c r="B185" s="96" t="s">
        <v>703</v>
      </c>
      <c r="C185" s="96" t="s">
        <v>702</v>
      </c>
    </row>
    <row r="186" spans="1:3">
      <c r="A186">
        <v>185</v>
      </c>
      <c r="B186" s="96" t="s">
        <v>705</v>
      </c>
      <c r="C186" s="96" t="s">
        <v>704</v>
      </c>
    </row>
    <row r="187" spans="1:3">
      <c r="A187">
        <v>186</v>
      </c>
      <c r="B187" t="s">
        <v>707</v>
      </c>
      <c r="C187" t="s">
        <v>706</v>
      </c>
    </row>
    <row r="188" spans="1:3">
      <c r="A188">
        <v>187</v>
      </c>
      <c r="B188" t="s">
        <v>709</v>
      </c>
      <c r="C188" t="s">
        <v>708</v>
      </c>
    </row>
    <row r="189" spans="1:3">
      <c r="A189">
        <v>188</v>
      </c>
      <c r="B189" t="s">
        <v>711</v>
      </c>
      <c r="C189" t="s">
        <v>710</v>
      </c>
    </row>
    <row r="190" spans="1:3">
      <c r="A190">
        <v>189</v>
      </c>
      <c r="B190" t="s">
        <v>713</v>
      </c>
      <c r="C190" t="s">
        <v>712</v>
      </c>
    </row>
    <row r="191" spans="1:3">
      <c r="A191">
        <v>190</v>
      </c>
      <c r="B191" t="s">
        <v>715</v>
      </c>
      <c r="C191" t="s">
        <v>714</v>
      </c>
    </row>
    <row r="192" spans="1:3">
      <c r="A192">
        <v>191</v>
      </c>
      <c r="B192" t="s">
        <v>717</v>
      </c>
      <c r="C192" t="s">
        <v>716</v>
      </c>
    </row>
    <row r="193" spans="1:3">
      <c r="A193">
        <v>192</v>
      </c>
      <c r="B193" t="s">
        <v>719</v>
      </c>
      <c r="C193" t="s">
        <v>718</v>
      </c>
    </row>
    <row r="194" spans="1:3">
      <c r="A194">
        <v>193</v>
      </c>
      <c r="B194" t="s">
        <v>721</v>
      </c>
      <c r="C194" t="s">
        <v>720</v>
      </c>
    </row>
    <row r="195" spans="1:3">
      <c r="A195">
        <v>194</v>
      </c>
      <c r="B195" t="s">
        <v>723</v>
      </c>
      <c r="C195" t="s">
        <v>722</v>
      </c>
    </row>
    <row r="196" spans="1:3">
      <c r="A196">
        <v>195</v>
      </c>
      <c r="B196" t="s">
        <v>725</v>
      </c>
      <c r="C196" t="s">
        <v>724</v>
      </c>
    </row>
    <row r="197" spans="1:3">
      <c r="A197">
        <v>196</v>
      </c>
      <c r="B197" t="s">
        <v>727</v>
      </c>
      <c r="C197" t="s">
        <v>726</v>
      </c>
    </row>
    <row r="198" spans="1:3">
      <c r="A198">
        <v>197</v>
      </c>
      <c r="B198" t="s">
        <v>729</v>
      </c>
      <c r="C198" t="s">
        <v>728</v>
      </c>
    </row>
    <row r="199" spans="1:3">
      <c r="A199">
        <v>198</v>
      </c>
      <c r="B199" t="s">
        <v>731</v>
      </c>
      <c r="C199" t="s">
        <v>730</v>
      </c>
    </row>
    <row r="200" spans="1:3">
      <c r="A200">
        <v>199</v>
      </c>
      <c r="B200" t="s">
        <v>733</v>
      </c>
      <c r="C200" t="s">
        <v>732</v>
      </c>
    </row>
    <row r="201" spans="1:3">
      <c r="A201">
        <v>200</v>
      </c>
      <c r="B201" t="s">
        <v>735</v>
      </c>
      <c r="C201" t="s">
        <v>734</v>
      </c>
    </row>
    <row r="202" spans="1:3">
      <c r="A202">
        <v>201</v>
      </c>
      <c r="B202" s="96" t="s">
        <v>737</v>
      </c>
      <c r="C202" s="96" t="s">
        <v>736</v>
      </c>
    </row>
    <row r="203" spans="1:3">
      <c r="A203">
        <v>202</v>
      </c>
      <c r="B203" t="s">
        <v>739</v>
      </c>
      <c r="C203" t="s">
        <v>738</v>
      </c>
    </row>
    <row r="204" spans="1:3">
      <c r="A204">
        <v>203</v>
      </c>
      <c r="B204" t="s">
        <v>741</v>
      </c>
      <c r="C204" t="s">
        <v>740</v>
      </c>
    </row>
    <row r="205" spans="1:3">
      <c r="A205">
        <v>204</v>
      </c>
      <c r="B205" t="s">
        <v>743</v>
      </c>
      <c r="C205" t="s">
        <v>742</v>
      </c>
    </row>
    <row r="206" spans="1:3">
      <c r="A206">
        <v>205</v>
      </c>
      <c r="B206" t="s">
        <v>745</v>
      </c>
      <c r="C206" t="s">
        <v>744</v>
      </c>
    </row>
    <row r="207" spans="1:3">
      <c r="A207">
        <v>206</v>
      </c>
      <c r="B207" t="s">
        <v>747</v>
      </c>
      <c r="C207" t="s">
        <v>746</v>
      </c>
    </row>
    <row r="208" spans="1:3">
      <c r="A208">
        <v>207</v>
      </c>
      <c r="B208" t="s">
        <v>749</v>
      </c>
      <c r="C208" t="s">
        <v>748</v>
      </c>
    </row>
    <row r="209" spans="1:5">
      <c r="A209">
        <v>208</v>
      </c>
      <c r="B209" t="s">
        <v>751</v>
      </c>
      <c r="C209" t="s">
        <v>750</v>
      </c>
    </row>
    <row r="210" spans="1:5">
      <c r="A210">
        <v>209</v>
      </c>
      <c r="B210" s="96" t="s">
        <v>753</v>
      </c>
      <c r="C210" s="96" t="s">
        <v>752</v>
      </c>
    </row>
    <row r="211" spans="1:5">
      <c r="A211">
        <v>210</v>
      </c>
      <c r="B211" s="96" t="s">
        <v>754</v>
      </c>
      <c r="C211" s="96" t="s">
        <v>845</v>
      </c>
    </row>
    <row r="212" spans="1:5">
      <c r="A212">
        <v>211</v>
      </c>
      <c r="B212" t="s">
        <v>755</v>
      </c>
      <c r="C212" t="s">
        <v>848</v>
      </c>
    </row>
    <row r="213" spans="1:5">
      <c r="A213">
        <v>212</v>
      </c>
      <c r="B213" t="s">
        <v>757</v>
      </c>
      <c r="C213" t="s">
        <v>756</v>
      </c>
    </row>
    <row r="214" spans="1:5">
      <c r="A214">
        <v>213</v>
      </c>
      <c r="B214" t="s">
        <v>758</v>
      </c>
      <c r="C214" t="s">
        <v>846</v>
      </c>
    </row>
    <row r="215" spans="1:5">
      <c r="A215">
        <v>214</v>
      </c>
      <c r="B215" t="s">
        <v>760</v>
      </c>
      <c r="C215" t="s">
        <v>759</v>
      </c>
    </row>
    <row r="216" spans="1:5">
      <c r="A216">
        <v>215</v>
      </c>
      <c r="B216" s="96" t="s">
        <v>762</v>
      </c>
      <c r="C216" s="96" t="s">
        <v>761</v>
      </c>
    </row>
    <row r="217" spans="1:5">
      <c r="A217">
        <v>216</v>
      </c>
      <c r="B217" s="96" t="s">
        <v>764</v>
      </c>
      <c r="C217" s="96" t="s">
        <v>763</v>
      </c>
    </row>
    <row r="218" spans="1:5">
      <c r="A218">
        <v>217</v>
      </c>
      <c r="B218" s="96" t="s">
        <v>766</v>
      </c>
      <c r="C218" s="96" t="s">
        <v>765</v>
      </c>
    </row>
    <row r="219" spans="1:5" ht="25.5">
      <c r="A219">
        <v>1</v>
      </c>
      <c r="B219" s="56" t="s">
        <v>768</v>
      </c>
      <c r="C219" s="55" t="s">
        <v>767</v>
      </c>
      <c r="D219" s="65"/>
      <c r="E219" s="65"/>
    </row>
    <row r="220" spans="1:5" ht="38.25">
      <c r="A220">
        <v>2</v>
      </c>
      <c r="B220" s="56" t="s">
        <v>770</v>
      </c>
      <c r="C220" s="55" t="s">
        <v>769</v>
      </c>
      <c r="D220" s="65"/>
      <c r="E220" s="65"/>
    </row>
    <row r="221" spans="1:5" ht="38.25">
      <c r="A221">
        <v>3</v>
      </c>
      <c r="B221" s="56" t="s">
        <v>772</v>
      </c>
      <c r="C221" s="55" t="s">
        <v>771</v>
      </c>
      <c r="D221" s="65"/>
      <c r="E221" s="65"/>
    </row>
    <row r="222" spans="1:5" ht="38.25">
      <c r="A222">
        <v>4</v>
      </c>
      <c r="B222" s="58" t="s">
        <v>773</v>
      </c>
      <c r="C222" s="57" t="s">
        <v>849</v>
      </c>
      <c r="D222" s="66"/>
      <c r="E222" s="66"/>
    </row>
    <row r="223" spans="1:5" ht="38.25">
      <c r="A223">
        <v>5</v>
      </c>
      <c r="B223" s="56" t="s">
        <v>775</v>
      </c>
      <c r="C223" s="55" t="s">
        <v>774</v>
      </c>
      <c r="D223" s="65"/>
      <c r="E223" s="65"/>
    </row>
    <row r="224" spans="1:5" ht="25.5">
      <c r="A224">
        <v>6</v>
      </c>
      <c r="B224" s="56" t="s">
        <v>777</v>
      </c>
      <c r="C224" s="55" t="s">
        <v>776</v>
      </c>
      <c r="D224" s="65"/>
      <c r="E224" s="65"/>
    </row>
    <row r="225" spans="1:5" ht="38.25">
      <c r="A225">
        <v>7</v>
      </c>
      <c r="B225" s="56" t="s">
        <v>779</v>
      </c>
      <c r="C225" s="55" t="s">
        <v>778</v>
      </c>
      <c r="D225" s="65"/>
      <c r="E225" s="65"/>
    </row>
    <row r="226" spans="1:5" ht="25.5">
      <c r="A226">
        <v>8</v>
      </c>
      <c r="B226" s="56" t="s">
        <v>781</v>
      </c>
      <c r="C226" s="55" t="s">
        <v>780</v>
      </c>
      <c r="D226" s="65"/>
      <c r="E226" s="65"/>
    </row>
    <row r="227" spans="1:5" ht="38.25">
      <c r="A227">
        <v>9</v>
      </c>
      <c r="B227" s="56" t="s">
        <v>783</v>
      </c>
      <c r="C227" s="55" t="s">
        <v>782</v>
      </c>
      <c r="D227" s="65"/>
      <c r="E227" s="65"/>
    </row>
    <row r="228" spans="1:5" ht="38.25">
      <c r="A228">
        <v>10</v>
      </c>
      <c r="B228" s="56" t="s">
        <v>785</v>
      </c>
      <c r="C228" s="55" t="s">
        <v>784</v>
      </c>
      <c r="D228" s="65"/>
      <c r="E228" s="65"/>
    </row>
    <row r="229" spans="1:5" ht="38.25">
      <c r="A229">
        <v>11</v>
      </c>
      <c r="B229" s="58" t="s">
        <v>786</v>
      </c>
      <c r="C229" s="57" t="s">
        <v>850</v>
      </c>
      <c r="D229" s="66"/>
      <c r="E229" s="66"/>
    </row>
    <row r="230" spans="1:5" ht="38.25">
      <c r="A230">
        <v>12</v>
      </c>
      <c r="B230" s="60" t="s">
        <v>788</v>
      </c>
      <c r="C230" s="59" t="s">
        <v>787</v>
      </c>
      <c r="D230" s="67"/>
      <c r="E230" s="67"/>
    </row>
    <row r="231" spans="1:5" ht="38.25">
      <c r="A231">
        <v>13</v>
      </c>
      <c r="B231" s="60" t="s">
        <v>790</v>
      </c>
      <c r="C231" s="59" t="s">
        <v>789</v>
      </c>
      <c r="D231" s="67"/>
      <c r="E231" s="67"/>
    </row>
    <row r="232" spans="1:5" ht="38.25">
      <c r="A232">
        <v>14</v>
      </c>
      <c r="B232" s="60" t="s">
        <v>792</v>
      </c>
      <c r="C232" s="59" t="s">
        <v>791</v>
      </c>
      <c r="D232" s="67"/>
      <c r="E232" s="67"/>
    </row>
    <row r="233" spans="1:5" ht="38.25">
      <c r="A233">
        <v>15</v>
      </c>
      <c r="B233" s="56" t="s">
        <v>794</v>
      </c>
      <c r="C233" s="55" t="s">
        <v>793</v>
      </c>
      <c r="D233" s="65"/>
      <c r="E233" s="65"/>
    </row>
    <row r="234" spans="1:5" ht="38.25">
      <c r="A234">
        <v>16</v>
      </c>
      <c r="B234" s="56" t="s">
        <v>796</v>
      </c>
      <c r="C234" s="55" t="s">
        <v>795</v>
      </c>
      <c r="D234" s="65"/>
      <c r="E234" s="65"/>
    </row>
    <row r="235" spans="1:5" ht="38.25">
      <c r="A235">
        <v>17</v>
      </c>
      <c r="B235" s="56" t="s">
        <v>798</v>
      </c>
      <c r="C235" s="55" t="s">
        <v>797</v>
      </c>
      <c r="D235" s="65"/>
      <c r="E235" s="65"/>
    </row>
    <row r="236" spans="1:5" ht="38.25">
      <c r="A236">
        <v>18</v>
      </c>
      <c r="B236" s="58" t="s">
        <v>799</v>
      </c>
      <c r="C236" s="57" t="s">
        <v>851</v>
      </c>
      <c r="D236" s="66"/>
      <c r="E236" s="66"/>
    </row>
    <row r="237" spans="1:5" ht="25.5">
      <c r="A237">
        <v>19</v>
      </c>
      <c r="B237" s="60" t="s">
        <v>801</v>
      </c>
      <c r="C237" s="59" t="s">
        <v>800</v>
      </c>
      <c r="D237" s="67"/>
      <c r="E237" s="67"/>
    </row>
    <row r="238" spans="1:5" ht="38.25">
      <c r="A238">
        <v>20</v>
      </c>
      <c r="B238" s="60" t="s">
        <v>803</v>
      </c>
      <c r="C238" s="59" t="s">
        <v>802</v>
      </c>
      <c r="D238" s="67"/>
      <c r="E238" s="67"/>
    </row>
    <row r="239" spans="1:5" ht="25.5">
      <c r="A239">
        <v>21</v>
      </c>
      <c r="B239" s="56" t="s">
        <v>805</v>
      </c>
      <c r="C239" s="55" t="s">
        <v>804</v>
      </c>
      <c r="D239" s="65"/>
      <c r="E239" s="65"/>
    </row>
    <row r="240" spans="1:5" ht="38.25">
      <c r="A240">
        <v>22</v>
      </c>
      <c r="B240" s="58" t="s">
        <v>806</v>
      </c>
      <c r="C240" s="57" t="s">
        <v>852</v>
      </c>
      <c r="D240" s="66"/>
      <c r="E240" s="66"/>
    </row>
    <row r="241" spans="1:5" ht="38.25">
      <c r="A241">
        <v>23</v>
      </c>
      <c r="B241" s="56" t="s">
        <v>808</v>
      </c>
      <c r="C241" s="55" t="s">
        <v>807</v>
      </c>
      <c r="D241" s="65"/>
      <c r="E241" s="65"/>
    </row>
    <row r="242" spans="1:5" ht="25.5">
      <c r="A242">
        <v>24</v>
      </c>
      <c r="B242" s="56" t="s">
        <v>810</v>
      </c>
      <c r="C242" s="55" t="s">
        <v>809</v>
      </c>
      <c r="D242" s="65"/>
      <c r="E242" s="65"/>
    </row>
    <row r="243" spans="1:5" ht="38.25">
      <c r="A243">
        <v>25</v>
      </c>
      <c r="B243" s="56" t="s">
        <v>812</v>
      </c>
      <c r="C243" s="55" t="s">
        <v>811</v>
      </c>
      <c r="D243" s="65"/>
      <c r="E243" s="65"/>
    </row>
    <row r="244" spans="1:5" ht="25.5">
      <c r="A244">
        <v>1</v>
      </c>
      <c r="B244" s="56" t="s">
        <v>814</v>
      </c>
      <c r="C244" s="64" t="s">
        <v>813</v>
      </c>
      <c r="D244" s="68"/>
      <c r="E244" s="68"/>
    </row>
    <row r="245" spans="1:5">
      <c r="A245">
        <v>2</v>
      </c>
      <c r="B245" s="56" t="s">
        <v>816</v>
      </c>
      <c r="C245" s="64" t="s">
        <v>815</v>
      </c>
      <c r="D245" s="68"/>
      <c r="E245" s="68"/>
    </row>
    <row r="246" spans="1:5" ht="25.5">
      <c r="A246">
        <v>3</v>
      </c>
      <c r="B246" s="56" t="s">
        <v>818</v>
      </c>
      <c r="C246" s="64" t="s">
        <v>817</v>
      </c>
      <c r="D246" s="68"/>
      <c r="E246" s="68"/>
    </row>
    <row r="247" spans="1:5" ht="25.5">
      <c r="A247">
        <v>4</v>
      </c>
      <c r="B247" s="56" t="s">
        <v>820</v>
      </c>
      <c r="C247" s="64" t="s">
        <v>819</v>
      </c>
      <c r="D247" s="68"/>
      <c r="E247" s="68"/>
    </row>
    <row r="248" spans="1:5" ht="25.5">
      <c r="A248">
        <v>5</v>
      </c>
      <c r="B248" s="56" t="s">
        <v>822</v>
      </c>
      <c r="C248" s="64" t="s">
        <v>821</v>
      </c>
      <c r="D248" s="68"/>
      <c r="E248" s="68"/>
    </row>
    <row r="249" spans="1:5">
      <c r="A249">
        <v>6</v>
      </c>
      <c r="B249" s="56" t="s">
        <v>824</v>
      </c>
      <c r="C249" s="64" t="s">
        <v>823</v>
      </c>
      <c r="D249" s="68"/>
      <c r="E249" s="68"/>
    </row>
    <row r="250" spans="1:5">
      <c r="A250">
        <v>7</v>
      </c>
      <c r="B250" s="56" t="s">
        <v>826</v>
      </c>
      <c r="C250" s="64" t="s">
        <v>825</v>
      </c>
      <c r="D250" s="68"/>
      <c r="E250" s="68"/>
    </row>
    <row r="251" spans="1:5">
      <c r="A251">
        <v>8</v>
      </c>
      <c r="B251" s="56" t="s">
        <v>828</v>
      </c>
      <c r="C251" s="64" t="s">
        <v>827</v>
      </c>
      <c r="D251" s="68"/>
      <c r="E251" s="68"/>
    </row>
    <row r="252" spans="1:5">
      <c r="A252">
        <v>9</v>
      </c>
      <c r="B252" s="60" t="s">
        <v>830</v>
      </c>
      <c r="C252" s="64" t="s">
        <v>829</v>
      </c>
      <c r="D252" s="68"/>
      <c r="E252" s="68"/>
    </row>
    <row r="253" spans="1:5">
      <c r="A253">
        <v>10</v>
      </c>
      <c r="B253" s="56" t="s">
        <v>832</v>
      </c>
      <c r="C253" s="64" t="s">
        <v>831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773"/>
  <sheetViews>
    <sheetView showGridLines="0" tabSelected="1" view="pageBreakPreview" topLeftCell="A266" zoomScale="150" zoomScaleNormal="85" zoomScaleSheetLayoutView="150" workbookViewId="0">
      <selection activeCell="F266" sqref="F266:W26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5703125" style="1" customWidth="1"/>
    <col min="6" max="6" width="9" style="1" customWidth="1"/>
    <col min="7" max="7" width="6.42578125" style="1" customWidth="1"/>
    <col min="8" max="8" width="2.7109375" style="1" customWidth="1"/>
    <col min="9" max="12" width="4.7109375" style="1" customWidth="1"/>
    <col min="13" max="13" width="4" style="1" customWidth="1"/>
    <col min="14" max="14" width="5.5703125" style="1" customWidth="1"/>
    <col min="15" max="18" width="4.7109375" style="1" customWidth="1"/>
    <col min="19" max="19" width="4.42578125" style="1" customWidth="1"/>
    <col min="20" max="20" width="6.42578125" style="1" customWidth="1"/>
    <col min="21" max="21" width="9.140625" style="1" hidden="1" customWidth="1"/>
    <col min="22" max="22" width="11" style="1" customWidth="1"/>
    <col min="23" max="23" width="23.2851562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10"/>
      <c r="B1" s="310"/>
      <c r="V1" s="2"/>
      <c r="W1" s="2"/>
    </row>
    <row r="2" spans="1:23" ht="18.75" customHeight="1" thickBot="1">
      <c r="A2" s="310"/>
      <c r="B2" s="310"/>
      <c r="C2" s="197" t="s">
        <v>853</v>
      </c>
      <c r="D2" s="197"/>
      <c r="E2" s="197"/>
      <c r="F2" s="301" t="s">
        <v>1043</v>
      </c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5"/>
      <c r="V2" s="6"/>
      <c r="W2" s="6"/>
    </row>
    <row r="3" spans="1:23" ht="18.75" customHeight="1" thickBot="1">
      <c r="A3" s="310"/>
      <c r="B3" s="310"/>
      <c r="C3" s="197" t="s">
        <v>1039</v>
      </c>
      <c r="D3" s="197"/>
      <c r="E3" s="197"/>
      <c r="F3" s="306" t="str">
        <f>IF(ISERROR(VLOOKUP(F2,general!$B:$C,2,FALSE))=TRUE,"",(VLOOKUP(F2,general!$B:$C,2,FALSE)))</f>
        <v/>
      </c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5"/>
      <c r="V3" s="6"/>
      <c r="W3" s="6"/>
    </row>
    <row r="4" spans="1:23" ht="15.75" customHeight="1" thickBot="1">
      <c r="A4" s="310"/>
      <c r="B4" s="310"/>
      <c r="C4" s="4"/>
      <c r="D4" s="197" t="s">
        <v>316</v>
      </c>
      <c r="E4" s="197"/>
      <c r="F4" s="302">
        <v>2020</v>
      </c>
      <c r="G4" s="302"/>
      <c r="H4" s="302"/>
      <c r="I4" s="302"/>
      <c r="J4" s="302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1"/>
      <c r="B5" s="311"/>
    </row>
    <row r="6" spans="1:23" ht="23.25" customHeight="1">
      <c r="A6" s="303" t="s">
        <v>1040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5"/>
    </row>
    <row r="7" spans="1:23" ht="3.75" customHeight="1"/>
    <row r="8" spans="1:23" ht="18" customHeight="1">
      <c r="A8" s="201" t="s">
        <v>0</v>
      </c>
      <c r="B8" s="201"/>
      <c r="C8" s="201"/>
      <c r="D8" s="299" t="s">
        <v>1094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</row>
    <row r="9" spans="1:23" ht="17.25" customHeight="1">
      <c r="A9" s="201" t="s">
        <v>18</v>
      </c>
      <c r="B9" s="201"/>
      <c r="C9" s="201"/>
      <c r="D9" s="202" t="s">
        <v>1095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7.25" customHeight="1">
      <c r="A10" s="201" t="s">
        <v>19</v>
      </c>
      <c r="B10" s="201"/>
      <c r="C10" s="201"/>
      <c r="D10" s="300">
        <v>6300000</v>
      </c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</row>
    <row r="11" spans="1:23" ht="27.75" customHeight="1">
      <c r="A11" s="201" t="s">
        <v>1155</v>
      </c>
      <c r="B11" s="201"/>
      <c r="C11" s="337"/>
      <c r="D11" s="338" t="s">
        <v>1156</v>
      </c>
      <c r="E11" s="339"/>
      <c r="F11" s="339"/>
      <c r="G11" s="340"/>
      <c r="H11" s="341" t="s">
        <v>1157</v>
      </c>
      <c r="I11" s="341"/>
      <c r="J11" s="341"/>
      <c r="K11" s="341"/>
      <c r="L11" s="341"/>
      <c r="M11" s="341"/>
      <c r="N11" s="341"/>
      <c r="O11" s="341"/>
      <c r="P11" s="341"/>
      <c r="Q11" s="341"/>
      <c r="R11" s="147"/>
      <c r="S11" s="147"/>
      <c r="T11" s="147"/>
      <c r="U11" s="147"/>
      <c r="V11" s="147"/>
      <c r="W11" s="147"/>
    </row>
    <row r="12" spans="1:23" ht="27" customHeight="1">
      <c r="A12" s="201" t="s">
        <v>1158</v>
      </c>
      <c r="B12" s="201"/>
      <c r="C12" s="146"/>
      <c r="D12" s="342">
        <v>6260000</v>
      </c>
      <c r="E12" s="343"/>
      <c r="F12" s="343"/>
      <c r="G12" s="344"/>
      <c r="H12" s="345">
        <v>40000.000000000007</v>
      </c>
      <c r="I12" s="345"/>
      <c r="J12" s="345"/>
      <c r="K12" s="345"/>
      <c r="L12" s="345"/>
      <c r="M12" s="345"/>
      <c r="N12" s="345"/>
      <c r="O12" s="345"/>
      <c r="P12" s="345"/>
      <c r="Q12" s="345"/>
      <c r="R12" s="147"/>
      <c r="S12" s="147"/>
      <c r="T12" s="147"/>
      <c r="U12" s="147"/>
      <c r="V12" s="147"/>
      <c r="W12" s="147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7" t="s">
        <v>337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</row>
    <row r="15" spans="1:23" ht="15.75" customHeight="1">
      <c r="A15" s="308" t="s">
        <v>321</v>
      </c>
      <c r="B15" s="308"/>
      <c r="C15" s="308"/>
      <c r="D15" s="309" t="s">
        <v>317</v>
      </c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</row>
    <row r="16" spans="1:23" ht="16.5" customHeight="1">
      <c r="A16" s="293" t="s">
        <v>323</v>
      </c>
      <c r="B16" s="293"/>
      <c r="C16" s="293"/>
      <c r="D16" s="294" t="s">
        <v>997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33" ht="17.25" customHeight="1">
      <c r="A17" s="293" t="s">
        <v>324</v>
      </c>
      <c r="B17" s="295"/>
      <c r="C17" s="295"/>
      <c r="D17" s="296" t="s">
        <v>980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8"/>
    </row>
    <row r="18" spans="1:33" ht="22.5" customHeight="1">
      <c r="A18" s="293" t="s">
        <v>325</v>
      </c>
      <c r="B18" s="295"/>
      <c r="C18" s="295"/>
      <c r="D18" s="296" t="s">
        <v>903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8"/>
    </row>
    <row r="19" spans="1:33" ht="21.75" customHeight="1">
      <c r="A19" s="293" t="s">
        <v>326</v>
      </c>
      <c r="B19" s="295"/>
      <c r="C19" s="295"/>
      <c r="D19" s="296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7" t="s">
        <v>327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</row>
    <row r="22" spans="1:33" ht="20.25" customHeight="1">
      <c r="A22" s="312" t="s">
        <v>1004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</row>
    <row r="23" spans="1:33" ht="22.5" customHeight="1">
      <c r="A23" s="307" t="s">
        <v>335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</row>
    <row r="24" spans="1:33" ht="24.75" customHeight="1">
      <c r="A24" s="312" t="s">
        <v>1096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33" ht="20.25" customHeight="1">
      <c r="A25" s="307" t="s">
        <v>1042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</row>
    <row r="26" spans="1:33" s="3" customFormat="1" ht="25.5" customHeight="1">
      <c r="A26" s="312" t="s">
        <v>1049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313" t="s">
        <v>5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55" t="s">
        <v>1009</v>
      </c>
      <c r="B31" s="255"/>
      <c r="C31" s="266" t="s">
        <v>1097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8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9" t="s">
        <v>1011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1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55" t="s">
        <v>22</v>
      </c>
      <c r="B35" s="255"/>
      <c r="C35" s="272" t="s">
        <v>1192</v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8" t="s">
        <v>339</v>
      </c>
      <c r="B37" s="260"/>
      <c r="C37" s="108" t="s">
        <v>1050</v>
      </c>
      <c r="D37" s="54"/>
      <c r="E37" s="255" t="s">
        <v>4</v>
      </c>
      <c r="F37" s="255"/>
      <c r="G37" s="272" t="s">
        <v>1052</v>
      </c>
      <c r="H37" s="272"/>
      <c r="I37" s="272"/>
      <c r="J37" s="272"/>
      <c r="K37" s="54"/>
      <c r="L37" s="54"/>
      <c r="M37" s="255" t="s">
        <v>1010</v>
      </c>
      <c r="N37" s="255"/>
      <c r="O37" s="255"/>
      <c r="P37" s="255"/>
      <c r="Q37" s="272" t="s">
        <v>1098</v>
      </c>
      <c r="R37" s="272"/>
      <c r="S37" s="272"/>
      <c r="T37" s="272"/>
      <c r="U37" s="272"/>
      <c r="V37" s="272"/>
      <c r="W37" s="27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8" t="s">
        <v>1019</v>
      </c>
      <c r="B39" s="260"/>
      <c r="C39" s="115" t="s">
        <v>1051</v>
      </c>
      <c r="D39" s="54"/>
      <c r="E39" s="258" t="s">
        <v>24</v>
      </c>
      <c r="F39" s="260"/>
      <c r="G39" s="272" t="s">
        <v>1086</v>
      </c>
      <c r="H39" s="272"/>
      <c r="I39" s="272"/>
      <c r="J39" s="272"/>
      <c r="K39" s="54"/>
      <c r="L39" s="54"/>
      <c r="M39" s="255" t="s">
        <v>1020</v>
      </c>
      <c r="N39" s="255"/>
      <c r="O39" s="255"/>
      <c r="P39" s="255"/>
      <c r="Q39" s="272" t="s">
        <v>1054</v>
      </c>
      <c r="R39" s="272"/>
      <c r="S39" s="272"/>
      <c r="T39" s="272"/>
      <c r="U39" s="272"/>
      <c r="V39" s="272"/>
      <c r="W39" s="27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55" t="s">
        <v>1005</v>
      </c>
      <c r="D41" s="255"/>
      <c r="E41" s="255"/>
      <c r="F41" s="255"/>
      <c r="H41" s="54"/>
      <c r="I41" s="54"/>
      <c r="J41" s="54"/>
      <c r="O41" s="255" t="s">
        <v>1008</v>
      </c>
      <c r="P41" s="255"/>
      <c r="Q41" s="255"/>
      <c r="R41" s="255"/>
      <c r="S41" s="255"/>
      <c r="T41" s="255"/>
      <c r="U41" s="255"/>
      <c r="V41" s="255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30228</v>
      </c>
      <c r="D42" s="54"/>
      <c r="E42" s="273">
        <v>2019</v>
      </c>
      <c r="F42" s="273"/>
      <c r="H42" s="54"/>
      <c r="I42" s="54"/>
      <c r="J42" s="54"/>
      <c r="O42" s="292">
        <v>37375</v>
      </c>
      <c r="P42" s="292"/>
      <c r="Q42" s="292"/>
      <c r="R42" s="292"/>
      <c r="S42" s="292"/>
      <c r="T42" s="292"/>
      <c r="U42" s="292"/>
      <c r="V42" s="292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1006</v>
      </c>
      <c r="D43" s="105"/>
      <c r="E43" s="274" t="s">
        <v>1007</v>
      </c>
      <c r="F43" s="274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75" t="s">
        <v>966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51" t="s">
        <v>25</v>
      </c>
      <c r="B46" s="252"/>
      <c r="C46" s="255" t="s">
        <v>22</v>
      </c>
      <c r="D46" s="255"/>
      <c r="E46" s="256" t="s">
        <v>3</v>
      </c>
      <c r="F46" s="258" t="s">
        <v>329</v>
      </c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109"/>
      <c r="V46" s="174" t="s">
        <v>27</v>
      </c>
      <c r="W46" s="255" t="s">
        <v>1023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53"/>
      <c r="B47" s="254"/>
      <c r="C47" s="255"/>
      <c r="D47" s="255"/>
      <c r="E47" s="257"/>
      <c r="F47" s="261" t="s">
        <v>300</v>
      </c>
      <c r="G47" s="262"/>
      <c r="H47" s="263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5"/>
      <c r="W47" s="255"/>
    </row>
    <row r="48" spans="1:33" ht="29.25" customHeight="1">
      <c r="A48" s="239" t="s">
        <v>1</v>
      </c>
      <c r="B48" s="239"/>
      <c r="C48" s="276" t="s">
        <v>1099</v>
      </c>
      <c r="D48" s="276"/>
      <c r="E48" s="116" t="s">
        <v>1087</v>
      </c>
      <c r="F48" s="207" t="s">
        <v>1000</v>
      </c>
      <c r="G48" s="242"/>
      <c r="H48" s="208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37375</v>
      </c>
      <c r="U48" s="78"/>
      <c r="V48" s="119">
        <f>IF(SUM(I48:T48)=0,"",SUM(I48:T48))</f>
        <v>37375</v>
      </c>
      <c r="W48" s="243" t="str">
        <f>IF($G$39="porcentaje",FIXED(V48/V49*100,2)&amp;"%",IF($G$39="Promedio",V48/V49,IF($G$39="variación porcentual",FIXED(((V48/V49)-1)*100,2)&amp;"%",IF($G$39="OTRAS","CAPTURAR EL RESULTADO DEL INDICADOR"))))</f>
        <v>23.64%</v>
      </c>
      <c r="Y48" s="1"/>
      <c r="AC48" s="10"/>
      <c r="AF48" s="10"/>
      <c r="AG48" s="10"/>
    </row>
    <row r="49" spans="1:33" ht="30" customHeight="1">
      <c r="A49" s="239" t="s">
        <v>2</v>
      </c>
      <c r="B49" s="239"/>
      <c r="C49" s="276" t="s">
        <v>1100</v>
      </c>
      <c r="D49" s="276"/>
      <c r="E49" s="116" t="s">
        <v>1087</v>
      </c>
      <c r="F49" s="207" t="s">
        <v>1001</v>
      </c>
      <c r="G49" s="242"/>
      <c r="H49" s="208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30228</v>
      </c>
      <c r="U49" s="77">
        <f>SUM(I49:T49)</f>
        <v>30228</v>
      </c>
      <c r="V49" s="119">
        <f>IF(SUM(I49:T49)=0,"",SUM(I49:T49))</f>
        <v>30228</v>
      </c>
      <c r="W49" s="243"/>
      <c r="Y49" s="1"/>
      <c r="AA49" s="3"/>
      <c r="AC49" s="10"/>
      <c r="AF49" s="10"/>
      <c r="AG49" s="10"/>
    </row>
    <row r="50" spans="1:33" ht="17.25" customHeight="1">
      <c r="A50" s="250" t="s">
        <v>298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</row>
    <row r="51" spans="1:33" s="3" customFormat="1" ht="15.75" customHeight="1">
      <c r="A51" s="251" t="s">
        <v>25</v>
      </c>
      <c r="B51" s="252"/>
      <c r="C51" s="255" t="s">
        <v>22</v>
      </c>
      <c r="D51" s="255"/>
      <c r="E51" s="256" t="s">
        <v>3</v>
      </c>
      <c r="F51" s="258" t="s">
        <v>329</v>
      </c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60"/>
      <c r="U51" s="109"/>
      <c r="V51" s="174" t="s">
        <v>27</v>
      </c>
      <c r="W51" s="255" t="s">
        <v>1024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53"/>
      <c r="B52" s="254"/>
      <c r="C52" s="255"/>
      <c r="D52" s="255"/>
      <c r="E52" s="257"/>
      <c r="F52" s="261" t="s">
        <v>298</v>
      </c>
      <c r="G52" s="262"/>
      <c r="H52" s="263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5"/>
      <c r="W52" s="255"/>
    </row>
    <row r="53" spans="1:33" ht="29.25" customHeight="1">
      <c r="A53" s="239" t="s">
        <v>1</v>
      </c>
      <c r="B53" s="239"/>
      <c r="C53" s="240" t="str">
        <f>IF(C48=0,"",C48)</f>
        <v>Personas beneficiadas 2020</v>
      </c>
      <c r="D53" s="241"/>
      <c r="E53" s="137" t="str">
        <f>IF(E48=0,"",E48)</f>
        <v>personas</v>
      </c>
      <c r="F53" s="207" t="s">
        <v>1021</v>
      </c>
      <c r="G53" s="242"/>
      <c r="H53" s="208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4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9" t="s">
        <v>2</v>
      </c>
      <c r="B54" s="239"/>
      <c r="C54" s="240" t="str">
        <f>IF(C49=0,"",C49)</f>
        <v>Personas beneficiadas 2019</v>
      </c>
      <c r="D54" s="241"/>
      <c r="E54" s="138" t="str">
        <f>IF(E49=0,"",E49)</f>
        <v>personas</v>
      </c>
      <c r="F54" s="207" t="s">
        <v>1022</v>
      </c>
      <c r="G54" s="242"/>
      <c r="H54" s="208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30228</v>
      </c>
      <c r="U54" s="77">
        <f>SUM(I54:T54)</f>
        <v>30228</v>
      </c>
      <c r="V54" s="119">
        <f t="shared" si="0"/>
        <v>30228</v>
      </c>
      <c r="W54" s="243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44" t="s">
        <v>967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45" t="s">
        <v>1002</v>
      </c>
      <c r="B58" s="246"/>
      <c r="C58" s="246"/>
      <c r="D58" s="246"/>
      <c r="E58" s="246"/>
      <c r="F58" s="247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13" t="s">
        <v>6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55" t="s">
        <v>1009</v>
      </c>
      <c r="B62" s="255"/>
      <c r="C62" s="266" t="s">
        <v>1105</v>
      </c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8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9" t="s">
        <v>1011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1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55" t="s">
        <v>22</v>
      </c>
      <c r="B66" s="255"/>
      <c r="C66" s="272" t="s">
        <v>1104</v>
      </c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58" t="s">
        <v>339</v>
      </c>
      <c r="B68" s="260"/>
      <c r="C68" s="108" t="s">
        <v>1050</v>
      </c>
      <c r="D68" s="54"/>
      <c r="E68" s="255" t="s">
        <v>4</v>
      </c>
      <c r="F68" s="255"/>
      <c r="G68" s="272" t="s">
        <v>1052</v>
      </c>
      <c r="H68" s="272"/>
      <c r="I68" s="272"/>
      <c r="J68" s="272"/>
      <c r="K68" s="54"/>
      <c r="L68" s="54"/>
      <c r="M68" s="255" t="s">
        <v>1010</v>
      </c>
      <c r="N68" s="255"/>
      <c r="O68" s="255"/>
      <c r="P68" s="255"/>
      <c r="Q68" s="272" t="s">
        <v>1101</v>
      </c>
      <c r="R68" s="272"/>
      <c r="S68" s="272"/>
      <c r="T68" s="272"/>
      <c r="U68" s="272"/>
      <c r="V68" s="272"/>
      <c r="W68" s="27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8" t="s">
        <v>1019</v>
      </c>
      <c r="B70" s="260"/>
      <c r="C70" s="115" t="s">
        <v>1051</v>
      </c>
      <c r="D70" s="54"/>
      <c r="E70" s="258" t="s">
        <v>24</v>
      </c>
      <c r="F70" s="260"/>
      <c r="G70" s="272" t="s">
        <v>1053</v>
      </c>
      <c r="H70" s="272"/>
      <c r="I70" s="272"/>
      <c r="J70" s="272"/>
      <c r="K70" s="54"/>
      <c r="L70" s="54"/>
      <c r="M70" s="255" t="s">
        <v>1020</v>
      </c>
      <c r="N70" s="255"/>
      <c r="O70" s="255"/>
      <c r="P70" s="255"/>
      <c r="Q70" s="272" t="s">
        <v>1055</v>
      </c>
      <c r="R70" s="272"/>
      <c r="S70" s="272"/>
      <c r="T70" s="272"/>
      <c r="U70" s="272"/>
      <c r="V70" s="272"/>
      <c r="W70" s="27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55" t="s">
        <v>1005</v>
      </c>
      <c r="D72" s="255"/>
      <c r="E72" s="255"/>
      <c r="F72" s="255"/>
      <c r="H72" s="54"/>
      <c r="I72" s="54"/>
      <c r="J72" s="54"/>
      <c r="O72" s="255" t="s">
        <v>1008</v>
      </c>
      <c r="P72" s="255"/>
      <c r="Q72" s="255"/>
      <c r="R72" s="255"/>
      <c r="S72" s="255"/>
      <c r="T72" s="255"/>
      <c r="U72" s="255"/>
      <c r="V72" s="255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3</v>
      </c>
      <c r="D73" s="54"/>
      <c r="E73" s="273">
        <v>2019</v>
      </c>
      <c r="F73" s="273"/>
      <c r="H73" s="54"/>
      <c r="I73" s="54"/>
      <c r="J73" s="54"/>
      <c r="O73" s="292">
        <v>5</v>
      </c>
      <c r="P73" s="292"/>
      <c r="Q73" s="292"/>
      <c r="R73" s="292"/>
      <c r="S73" s="292"/>
      <c r="T73" s="292"/>
      <c r="U73" s="292"/>
      <c r="V73" s="292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1006</v>
      </c>
      <c r="D74" s="105"/>
      <c r="E74" s="274" t="s">
        <v>1007</v>
      </c>
      <c r="F74" s="274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75" t="s">
        <v>966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51" t="s">
        <v>25</v>
      </c>
      <c r="B77" s="252"/>
      <c r="C77" s="255" t="s">
        <v>22</v>
      </c>
      <c r="D77" s="255"/>
      <c r="E77" s="256" t="s">
        <v>3</v>
      </c>
      <c r="F77" s="258" t="s">
        <v>329</v>
      </c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60"/>
      <c r="U77" s="109"/>
      <c r="V77" s="174" t="s">
        <v>27</v>
      </c>
      <c r="W77" s="255" t="s">
        <v>1023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53"/>
      <c r="B78" s="254"/>
      <c r="C78" s="255"/>
      <c r="D78" s="255"/>
      <c r="E78" s="257"/>
      <c r="F78" s="261" t="s">
        <v>300</v>
      </c>
      <c r="G78" s="262"/>
      <c r="H78" s="263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5"/>
      <c r="W78" s="255"/>
    </row>
    <row r="79" spans="1:33" ht="29.25" customHeight="1">
      <c r="A79" s="239" t="s">
        <v>1</v>
      </c>
      <c r="B79" s="239"/>
      <c r="C79" s="276" t="s">
        <v>1102</v>
      </c>
      <c r="D79" s="276"/>
      <c r="E79" s="116" t="s">
        <v>1106</v>
      </c>
      <c r="F79" s="207" t="s">
        <v>1000</v>
      </c>
      <c r="G79" s="242"/>
      <c r="H79" s="208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</v>
      </c>
      <c r="U79" s="78"/>
      <c r="V79" s="119">
        <f>IF(SUM(I79:T79)=0,"",SUM(I79:T79))</f>
        <v>5</v>
      </c>
      <c r="W79" s="243" t="str">
        <f>IF($G$70="porcentaje",FIXED(V79/V80*100,2)&amp;"%",IF($G$70="Promedio",V79/V80,IF($G$70="variación porcentual",FIXED(((V79/V80)-1)*100,2)&amp;"%",IF($G$70="OTRAS","CAPTURAR EL RESULTADO DEL INDICADOR"))))</f>
        <v>166.67%</v>
      </c>
      <c r="Y79" s="1"/>
      <c r="AC79" s="10"/>
      <c r="AF79" s="10"/>
      <c r="AG79" s="10"/>
    </row>
    <row r="80" spans="1:33" ht="30" customHeight="1">
      <c r="A80" s="239" t="s">
        <v>2</v>
      </c>
      <c r="B80" s="239"/>
      <c r="C80" s="276" t="s">
        <v>1103</v>
      </c>
      <c r="D80" s="276"/>
      <c r="E80" s="116" t="s">
        <v>1106</v>
      </c>
      <c r="F80" s="207" t="s">
        <v>1001</v>
      </c>
      <c r="G80" s="242"/>
      <c r="H80" s="208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3</v>
      </c>
      <c r="U80" s="77">
        <f>SUM(I80:T80)</f>
        <v>3</v>
      </c>
      <c r="V80" s="119">
        <f>IF(SUM(I80:T80)=0,"",SUM(I80:T80))</f>
        <v>3</v>
      </c>
      <c r="W80" s="243"/>
      <c r="Y80" s="1"/>
      <c r="AA80" s="3"/>
      <c r="AC80" s="10"/>
      <c r="AF80" s="10"/>
      <c r="AG80" s="10"/>
    </row>
    <row r="81" spans="1:33" ht="17.25" customHeight="1">
      <c r="A81" s="250" t="s">
        <v>298</v>
      </c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</row>
    <row r="82" spans="1:33" s="3" customFormat="1" ht="15.75" customHeight="1">
      <c r="A82" s="251" t="s">
        <v>25</v>
      </c>
      <c r="B82" s="252"/>
      <c r="C82" s="255" t="s">
        <v>22</v>
      </c>
      <c r="D82" s="255"/>
      <c r="E82" s="256" t="s">
        <v>3</v>
      </c>
      <c r="F82" s="258" t="s">
        <v>329</v>
      </c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60"/>
      <c r="U82" s="109"/>
      <c r="V82" s="174" t="s">
        <v>27</v>
      </c>
      <c r="W82" s="255" t="s">
        <v>1024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53"/>
      <c r="B83" s="254"/>
      <c r="C83" s="255"/>
      <c r="D83" s="255"/>
      <c r="E83" s="257"/>
      <c r="F83" s="261" t="s">
        <v>298</v>
      </c>
      <c r="G83" s="262"/>
      <c r="H83" s="263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5"/>
      <c r="W83" s="255"/>
    </row>
    <row r="84" spans="1:33" ht="28.5" customHeight="1">
      <c r="A84" s="284" t="s">
        <v>1</v>
      </c>
      <c r="B84" s="286"/>
      <c r="C84" s="240" t="str">
        <f>IF(C79=0,"",C79)</f>
        <v>Unidades deportivas operando en 2020</v>
      </c>
      <c r="D84" s="241"/>
      <c r="E84" s="138" t="str">
        <f>IF(E79=0,"",E79)</f>
        <v>Unidades deportivas</v>
      </c>
      <c r="F84" s="207" t="s">
        <v>1021</v>
      </c>
      <c r="G84" s="242"/>
      <c r="H84" s="208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4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84" t="s">
        <v>2</v>
      </c>
      <c r="B85" s="286"/>
      <c r="C85" s="240" t="str">
        <f>IF(C80=0,"",C80)</f>
        <v>Unidades deportivas operando en 2019</v>
      </c>
      <c r="D85" s="241"/>
      <c r="E85" s="138" t="str">
        <f>IF(E80=0,"",E80)</f>
        <v>Unidades deportivas</v>
      </c>
      <c r="F85" s="207" t="s">
        <v>1022</v>
      </c>
      <c r="G85" s="242"/>
      <c r="H85" s="208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3</v>
      </c>
      <c r="U85" s="77">
        <f>SUM(I85:T85)</f>
        <v>3</v>
      </c>
      <c r="V85" s="119">
        <f>IF(SUM(I85:T85)=0,"",SUM(I85:T85))</f>
        <v>3</v>
      </c>
      <c r="W85" s="243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44" t="s">
        <v>967</v>
      </c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45" t="s">
        <v>1002</v>
      </c>
      <c r="B89" s="246"/>
      <c r="C89" s="246"/>
      <c r="D89" s="246"/>
      <c r="E89" s="246"/>
      <c r="F89" s="247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313" t="s">
        <v>1003</v>
      </c>
      <c r="B91" s="31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55" t="s">
        <v>1012</v>
      </c>
      <c r="B93" s="255"/>
      <c r="C93" s="266" t="s">
        <v>1107</v>
      </c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8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9" t="s">
        <v>1011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1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55" t="s">
        <v>22</v>
      </c>
      <c r="B97" s="255"/>
      <c r="C97" s="272" t="s">
        <v>1118</v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8" t="s">
        <v>339</v>
      </c>
      <c r="B99" s="260"/>
      <c r="C99" s="108" t="s">
        <v>1085</v>
      </c>
      <c r="D99" s="54"/>
      <c r="E99" s="255" t="s">
        <v>4</v>
      </c>
      <c r="F99" s="255"/>
      <c r="G99" s="272" t="s">
        <v>1057</v>
      </c>
      <c r="H99" s="272"/>
      <c r="I99" s="272"/>
      <c r="J99" s="272"/>
      <c r="K99" s="54"/>
      <c r="L99" s="54"/>
      <c r="M99" s="255" t="s">
        <v>1010</v>
      </c>
      <c r="N99" s="255"/>
      <c r="O99" s="255"/>
      <c r="P99" s="255"/>
      <c r="Q99" s="272" t="s">
        <v>1119</v>
      </c>
      <c r="R99" s="272"/>
      <c r="S99" s="272"/>
      <c r="T99" s="272"/>
      <c r="U99" s="272"/>
      <c r="V99" s="272"/>
      <c r="W99" s="27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8" t="s">
        <v>1019</v>
      </c>
      <c r="B101" s="260"/>
      <c r="C101" s="115" t="s">
        <v>1056</v>
      </c>
      <c r="D101" s="54"/>
      <c r="E101" s="258" t="s">
        <v>24</v>
      </c>
      <c r="F101" s="260"/>
      <c r="G101" s="272" t="s">
        <v>1086</v>
      </c>
      <c r="H101" s="272"/>
      <c r="I101" s="272"/>
      <c r="J101" s="272"/>
      <c r="K101" s="54"/>
      <c r="L101" s="54"/>
      <c r="M101" s="255" t="s">
        <v>1020</v>
      </c>
      <c r="N101" s="255"/>
      <c r="O101" s="255"/>
      <c r="P101" s="255"/>
      <c r="Q101" s="272" t="s">
        <v>1055</v>
      </c>
      <c r="R101" s="272"/>
      <c r="S101" s="272"/>
      <c r="T101" s="272"/>
      <c r="U101" s="272"/>
      <c r="V101" s="272"/>
      <c r="W101" s="27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55" t="s">
        <v>1005</v>
      </c>
      <c r="D103" s="255"/>
      <c r="E103" s="255"/>
      <c r="F103" s="255"/>
      <c r="H103" s="54"/>
      <c r="I103" s="54"/>
      <c r="J103" s="54"/>
      <c r="O103" s="255" t="s">
        <v>1008</v>
      </c>
      <c r="P103" s="255"/>
      <c r="Q103" s="255"/>
      <c r="R103" s="255"/>
      <c r="S103" s="255"/>
      <c r="T103" s="255"/>
      <c r="U103" s="255"/>
      <c r="V103" s="255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144</v>
      </c>
      <c r="D104" s="54"/>
      <c r="E104" s="273">
        <v>2019</v>
      </c>
      <c r="F104" s="273"/>
      <c r="H104" s="54"/>
      <c r="I104" s="54"/>
      <c r="J104" s="54"/>
      <c r="O104" s="292">
        <v>139</v>
      </c>
      <c r="P104" s="292"/>
      <c r="Q104" s="292"/>
      <c r="R104" s="292"/>
      <c r="S104" s="292"/>
      <c r="T104" s="292"/>
      <c r="U104" s="292"/>
      <c r="V104" s="292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1006</v>
      </c>
      <c r="D105" s="105"/>
      <c r="E105" s="274" t="s">
        <v>1007</v>
      </c>
      <c r="F105" s="274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75" t="s">
        <v>966</v>
      </c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51" t="s">
        <v>25</v>
      </c>
      <c r="B108" s="252"/>
      <c r="C108" s="255" t="s">
        <v>22</v>
      </c>
      <c r="D108" s="255"/>
      <c r="E108" s="256" t="s">
        <v>3</v>
      </c>
      <c r="F108" s="258" t="s">
        <v>329</v>
      </c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60"/>
      <c r="U108" s="109"/>
      <c r="V108" s="174" t="s">
        <v>27</v>
      </c>
      <c r="W108" s="255" t="s">
        <v>1023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53"/>
      <c r="B109" s="254"/>
      <c r="C109" s="255"/>
      <c r="D109" s="255"/>
      <c r="E109" s="257"/>
      <c r="F109" s="261" t="s">
        <v>300</v>
      </c>
      <c r="G109" s="262"/>
      <c r="H109" s="263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5"/>
      <c r="W109" s="255"/>
    </row>
    <row r="110" spans="1:33" ht="29.25" customHeight="1">
      <c r="A110" s="239" t="s">
        <v>1</v>
      </c>
      <c r="B110" s="239"/>
      <c r="C110" s="276" t="s">
        <v>1083</v>
      </c>
      <c r="D110" s="276"/>
      <c r="E110" s="116" t="s">
        <v>1082</v>
      </c>
      <c r="F110" s="207" t="s">
        <v>1000</v>
      </c>
      <c r="G110" s="242"/>
      <c r="H110" s="208"/>
      <c r="I110" s="99"/>
      <c r="J110" s="77"/>
      <c r="K110" s="77"/>
      <c r="L110" s="77"/>
      <c r="M110" s="77"/>
      <c r="N110" s="77">
        <v>47</v>
      </c>
      <c r="O110" s="77"/>
      <c r="P110" s="77"/>
      <c r="Q110" s="77"/>
      <c r="R110" s="77"/>
      <c r="S110" s="77"/>
      <c r="T110" s="77">
        <v>92</v>
      </c>
      <c r="U110" s="78"/>
      <c r="V110" s="119">
        <f>IF(SUM(I110:T110)=0,"",SUM(I110:T110))</f>
        <v>139</v>
      </c>
      <c r="W110" s="243" t="str">
        <f>IF($G$101="porcentaje",FIXED(V110/V111*100,2)&amp;"%",IF($G$101="Promedio",V110/V111,IF($G$101="variación porcentual",FIXED(((V110/V111)-1)*100,2)&amp;"%",IF($G$101="OTRAS","CAPTURAR EL RESULTADO DEL INDICADOR"))))</f>
        <v>-3.47%</v>
      </c>
      <c r="Y110" s="117"/>
      <c r="AC110" s="10"/>
      <c r="AF110" s="10"/>
      <c r="AG110" s="10"/>
    </row>
    <row r="111" spans="1:33" ht="30" customHeight="1">
      <c r="A111" s="239" t="s">
        <v>2</v>
      </c>
      <c r="B111" s="239"/>
      <c r="C111" s="276" t="s">
        <v>1084</v>
      </c>
      <c r="D111" s="276"/>
      <c r="E111" s="116" t="s">
        <v>1082</v>
      </c>
      <c r="F111" s="207" t="s">
        <v>1001</v>
      </c>
      <c r="G111" s="242"/>
      <c r="H111" s="208"/>
      <c r="I111" s="99"/>
      <c r="J111" s="77"/>
      <c r="K111" s="77"/>
      <c r="L111" s="77"/>
      <c r="M111" s="77"/>
      <c r="N111" s="77">
        <v>72</v>
      </c>
      <c r="O111" s="77"/>
      <c r="P111" s="77"/>
      <c r="Q111" s="77"/>
      <c r="R111" s="77"/>
      <c r="S111" s="77"/>
      <c r="T111" s="77">
        <v>72</v>
      </c>
      <c r="U111" s="77">
        <f>SUM(I111:T111)</f>
        <v>144</v>
      </c>
      <c r="V111" s="119">
        <f>IF(SUM(I111:T111)=0,"",SUM(I111:T111))</f>
        <v>144</v>
      </c>
      <c r="W111" s="243"/>
      <c r="Y111" s="1"/>
      <c r="AA111" s="3"/>
      <c r="AC111" s="10"/>
      <c r="AF111" s="10"/>
      <c r="AG111" s="10"/>
    </row>
    <row r="112" spans="1:33" ht="17.25" customHeight="1">
      <c r="A112" s="250" t="s">
        <v>298</v>
      </c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</row>
    <row r="113" spans="1:33" s="3" customFormat="1" ht="15.75" customHeight="1">
      <c r="A113" s="251" t="s">
        <v>25</v>
      </c>
      <c r="B113" s="252"/>
      <c r="C113" s="255" t="s">
        <v>22</v>
      </c>
      <c r="D113" s="255"/>
      <c r="E113" s="256" t="s">
        <v>3</v>
      </c>
      <c r="F113" s="258" t="s">
        <v>329</v>
      </c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60"/>
      <c r="U113" s="109"/>
      <c r="V113" s="174" t="s">
        <v>27</v>
      </c>
      <c r="W113" s="255" t="s">
        <v>1024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53"/>
      <c r="B114" s="254"/>
      <c r="C114" s="255"/>
      <c r="D114" s="255"/>
      <c r="E114" s="257"/>
      <c r="F114" s="261" t="s">
        <v>298</v>
      </c>
      <c r="G114" s="262"/>
      <c r="H114" s="263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5"/>
      <c r="W114" s="255"/>
    </row>
    <row r="115" spans="1:33" ht="29.25" customHeight="1">
      <c r="A115" s="239" t="s">
        <v>1</v>
      </c>
      <c r="B115" s="239"/>
      <c r="C115" s="240" t="str">
        <f>IF(C110=0,"",C110)</f>
        <v>Actividades deportivas 2020</v>
      </c>
      <c r="D115" s="241"/>
      <c r="E115" s="138" t="str">
        <f>IF(E110=0,"",E110)</f>
        <v>Actividdes</v>
      </c>
      <c r="F115" s="207" t="s">
        <v>1021</v>
      </c>
      <c r="G115" s="242"/>
      <c r="H115" s="208"/>
      <c r="I115" s="99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8"/>
      <c r="V115" s="119" t="str">
        <f>IF(SUM(I115:T115)=0,"",SUM(I115:T115))</f>
        <v/>
      </c>
      <c r="W115" s="243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39" t="s">
        <v>2</v>
      </c>
      <c r="B116" s="239"/>
      <c r="C116" s="240" t="str">
        <f>IF(C111=0,"",C111)</f>
        <v>Actividades deportivas 2019</v>
      </c>
      <c r="D116" s="241"/>
      <c r="E116" s="138" t="str">
        <f>IF(E111=0,"",E111)</f>
        <v>Actividdes</v>
      </c>
      <c r="F116" s="207" t="s">
        <v>1022</v>
      </c>
      <c r="G116" s="242"/>
      <c r="H116" s="208"/>
      <c r="I116" s="99"/>
      <c r="J116" s="77"/>
      <c r="K116" s="77"/>
      <c r="L116" s="77"/>
      <c r="M116" s="77"/>
      <c r="N116" s="77">
        <v>72</v>
      </c>
      <c r="O116" s="77"/>
      <c r="P116" s="77"/>
      <c r="Q116" s="77"/>
      <c r="R116" s="77"/>
      <c r="S116" s="77"/>
      <c r="T116" s="77">
        <v>72</v>
      </c>
      <c r="U116" s="77">
        <f>SUM(I116:T116)</f>
        <v>144</v>
      </c>
      <c r="V116" s="119">
        <f>IF(SUM(I116:T116)=0,"",SUM(I116:T116))</f>
        <v>144</v>
      </c>
      <c r="W116" s="243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44" t="s">
        <v>967</v>
      </c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120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45" t="s">
        <v>1002</v>
      </c>
      <c r="B120" s="246"/>
      <c r="C120" s="246"/>
      <c r="D120" s="246"/>
      <c r="E120" s="246"/>
      <c r="F120" s="247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6.75" customHeight="1">
      <c r="A121" s="349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1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55" t="s">
        <v>1013</v>
      </c>
      <c r="B122" s="255"/>
      <c r="C122" s="266" t="s">
        <v>1108</v>
      </c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8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5" customFormat="1" ht="13.5" customHeight="1">
      <c r="A124" s="269" t="s">
        <v>1011</v>
      </c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1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5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55" t="s">
        <v>22</v>
      </c>
      <c r="B126" s="255"/>
      <c r="C126" s="272" t="s">
        <v>1109</v>
      </c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8" t="s">
        <v>339</v>
      </c>
      <c r="B128" s="260"/>
      <c r="C128" s="108" t="s">
        <v>1050</v>
      </c>
      <c r="D128" s="54"/>
      <c r="E128" s="255" t="s">
        <v>4</v>
      </c>
      <c r="F128" s="255"/>
      <c r="G128" s="272" t="s">
        <v>1057</v>
      </c>
      <c r="H128" s="272"/>
      <c r="I128" s="272"/>
      <c r="J128" s="272"/>
      <c r="K128" s="54"/>
      <c r="L128" s="54"/>
      <c r="M128" s="255" t="s">
        <v>1010</v>
      </c>
      <c r="N128" s="255"/>
      <c r="O128" s="255"/>
      <c r="P128" s="255"/>
      <c r="Q128" s="272" t="s">
        <v>1110</v>
      </c>
      <c r="R128" s="272"/>
      <c r="S128" s="272"/>
      <c r="T128" s="272"/>
      <c r="U128" s="272"/>
      <c r="V128" s="272"/>
      <c r="W128" s="27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8" t="s">
        <v>1019</v>
      </c>
      <c r="B130" s="260"/>
      <c r="C130" s="141" t="s">
        <v>1056</v>
      </c>
      <c r="D130" s="54"/>
      <c r="E130" s="258" t="s">
        <v>24</v>
      </c>
      <c r="F130" s="260"/>
      <c r="G130" s="272" t="s">
        <v>1086</v>
      </c>
      <c r="H130" s="272"/>
      <c r="I130" s="272"/>
      <c r="J130" s="272"/>
      <c r="K130" s="54"/>
      <c r="L130" s="54"/>
      <c r="M130" s="255" t="s">
        <v>1020</v>
      </c>
      <c r="N130" s="255"/>
      <c r="O130" s="255"/>
      <c r="P130" s="255"/>
      <c r="Q130" s="272" t="s">
        <v>1054</v>
      </c>
      <c r="R130" s="272"/>
      <c r="S130" s="272"/>
      <c r="T130" s="272"/>
      <c r="U130" s="272"/>
      <c r="V130" s="272"/>
      <c r="W130" s="27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5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5" customFormat="1" ht="15.75" customHeight="1">
      <c r="C132" s="255" t="s">
        <v>1005</v>
      </c>
      <c r="D132" s="255"/>
      <c r="E132" s="255"/>
      <c r="F132" s="255"/>
      <c r="H132" s="54"/>
      <c r="I132" s="54"/>
      <c r="J132" s="54"/>
      <c r="O132" s="255" t="s">
        <v>1008</v>
      </c>
      <c r="P132" s="255"/>
      <c r="Q132" s="255"/>
      <c r="R132" s="255"/>
      <c r="S132" s="255"/>
      <c r="T132" s="255"/>
      <c r="U132" s="255"/>
      <c r="V132" s="255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5" customFormat="1" ht="24.75" customHeight="1">
      <c r="A133" s="54"/>
      <c r="B133" s="54"/>
      <c r="C133" s="118">
        <v>52</v>
      </c>
      <c r="D133" s="54"/>
      <c r="E133" s="273">
        <v>2019</v>
      </c>
      <c r="F133" s="273"/>
      <c r="H133" s="54"/>
      <c r="I133" s="54"/>
      <c r="J133" s="54"/>
      <c r="O133" s="292">
        <v>40</v>
      </c>
      <c r="P133" s="292"/>
      <c r="Q133" s="292"/>
      <c r="R133" s="292"/>
      <c r="S133" s="292"/>
      <c r="T133" s="292"/>
      <c r="U133" s="292"/>
      <c r="V133" s="292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2" t="s">
        <v>1006</v>
      </c>
      <c r="D134" s="105"/>
      <c r="E134" s="274" t="s">
        <v>1007</v>
      </c>
      <c r="F134" s="274"/>
      <c r="G134" s="105"/>
      <c r="I134" s="105"/>
      <c r="J134" s="105"/>
      <c r="K134" s="105"/>
      <c r="L134" s="105"/>
      <c r="M134" s="105"/>
      <c r="N134" s="105"/>
      <c r="O134" s="142"/>
      <c r="P134" s="142"/>
      <c r="Q134" s="142"/>
      <c r="R134" s="142"/>
      <c r="S134" s="142"/>
      <c r="T134" s="142"/>
      <c r="U134" s="142"/>
      <c r="V134" s="142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5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75" t="s">
        <v>966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51" t="s">
        <v>25</v>
      </c>
      <c r="B137" s="252"/>
      <c r="C137" s="255" t="s">
        <v>22</v>
      </c>
      <c r="D137" s="255"/>
      <c r="E137" s="256" t="s">
        <v>3</v>
      </c>
      <c r="F137" s="258" t="s">
        <v>329</v>
      </c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60"/>
      <c r="U137" s="140"/>
      <c r="V137" s="174" t="s">
        <v>27</v>
      </c>
      <c r="W137" s="255" t="s">
        <v>1023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53"/>
      <c r="B138" s="254"/>
      <c r="C138" s="255"/>
      <c r="D138" s="255"/>
      <c r="E138" s="257"/>
      <c r="F138" s="261" t="s">
        <v>300</v>
      </c>
      <c r="G138" s="262"/>
      <c r="H138" s="263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5"/>
      <c r="W138" s="255"/>
    </row>
    <row r="139" spans="1:33" ht="29.25" customHeight="1">
      <c r="A139" s="239" t="s">
        <v>1</v>
      </c>
      <c r="B139" s="239"/>
      <c r="C139" s="276" t="s">
        <v>1111</v>
      </c>
      <c r="D139" s="276"/>
      <c r="E139" s="116" t="s">
        <v>1113</v>
      </c>
      <c r="F139" s="207" t="s">
        <v>1000</v>
      </c>
      <c r="G139" s="242"/>
      <c r="H139" s="208"/>
      <c r="I139" s="99"/>
      <c r="J139" s="77"/>
      <c r="K139" s="77"/>
      <c r="L139" s="77"/>
      <c r="M139" s="77"/>
      <c r="N139" s="77">
        <v>20</v>
      </c>
      <c r="O139" s="77"/>
      <c r="P139" s="77"/>
      <c r="Q139" s="77"/>
      <c r="R139" s="77"/>
      <c r="S139" s="77"/>
      <c r="T139" s="77">
        <v>20</v>
      </c>
      <c r="U139" s="78"/>
      <c r="V139" s="119">
        <f>IF(SUM(I139:T139)=0,"",SUM(I139:T139))</f>
        <v>40</v>
      </c>
      <c r="W139" s="243" t="str">
        <f>IF($G$39="porcentaje",FIXED(V139/V140*100,2)&amp;"%",IF($G$39="Promedio",V139/V140,IF($G$39="variación porcentual",FIXED(((V139/V140)-1)*100,2)&amp;"%",IF($G$39="OTRAS","CAPTURAR EL RESULTADO DEL INDICADOR"))))</f>
        <v>-23.08%</v>
      </c>
      <c r="Y139" s="1"/>
      <c r="AC139" s="10"/>
      <c r="AF139" s="10"/>
      <c r="AG139" s="10"/>
    </row>
    <row r="140" spans="1:33" ht="30" customHeight="1">
      <c r="A140" s="239" t="s">
        <v>2</v>
      </c>
      <c r="B140" s="239"/>
      <c r="C140" s="276" t="s">
        <v>1112</v>
      </c>
      <c r="D140" s="276"/>
      <c r="E140" s="116" t="s">
        <v>1113</v>
      </c>
      <c r="F140" s="207" t="s">
        <v>1001</v>
      </c>
      <c r="G140" s="242"/>
      <c r="H140" s="208"/>
      <c r="I140" s="99"/>
      <c r="J140" s="77"/>
      <c r="K140" s="77"/>
      <c r="L140" s="77"/>
      <c r="M140" s="77"/>
      <c r="N140" s="77">
        <v>26</v>
      </c>
      <c r="O140" s="77"/>
      <c r="P140" s="77"/>
      <c r="Q140" s="77"/>
      <c r="R140" s="77"/>
      <c r="S140" s="77"/>
      <c r="T140" s="77">
        <v>26</v>
      </c>
      <c r="U140" s="77">
        <f>SUM(I140:T140)</f>
        <v>52</v>
      </c>
      <c r="V140" s="119">
        <f>IF(SUM(I140:T140)=0,"",SUM(I140:T140))</f>
        <v>52</v>
      </c>
      <c r="W140" s="243"/>
      <c r="Y140" s="1"/>
      <c r="AA140" s="3"/>
      <c r="AC140" s="10"/>
      <c r="AF140" s="10"/>
      <c r="AG140" s="10"/>
    </row>
    <row r="141" spans="1:33" ht="17.25" customHeight="1">
      <c r="A141" s="250" t="s">
        <v>298</v>
      </c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</row>
    <row r="142" spans="1:33" s="3" customFormat="1" ht="15.75" customHeight="1">
      <c r="A142" s="251" t="s">
        <v>25</v>
      </c>
      <c r="B142" s="252"/>
      <c r="C142" s="255" t="s">
        <v>22</v>
      </c>
      <c r="D142" s="255"/>
      <c r="E142" s="256" t="s">
        <v>3</v>
      </c>
      <c r="F142" s="258" t="s">
        <v>329</v>
      </c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140"/>
      <c r="V142" s="174" t="s">
        <v>27</v>
      </c>
      <c r="W142" s="255" t="s">
        <v>1024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53"/>
      <c r="B143" s="254"/>
      <c r="C143" s="255"/>
      <c r="D143" s="255"/>
      <c r="E143" s="257"/>
      <c r="F143" s="261" t="s">
        <v>298</v>
      </c>
      <c r="G143" s="262"/>
      <c r="H143" s="263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5"/>
      <c r="W143" s="255"/>
    </row>
    <row r="144" spans="1:33" ht="29.25" customHeight="1">
      <c r="A144" s="239" t="s">
        <v>1</v>
      </c>
      <c r="B144" s="239"/>
      <c r="C144" s="240" t="str">
        <f>IF(C139=0,"",C139)</f>
        <v>Mantenimientos deportivos 2020</v>
      </c>
      <c r="D144" s="241"/>
      <c r="E144" s="144" t="str">
        <f>IF(E139=0,"",E139)</f>
        <v>Mantenimientos deportivos</v>
      </c>
      <c r="F144" s="207" t="s">
        <v>1021</v>
      </c>
      <c r="G144" s="242"/>
      <c r="H144" s="208"/>
      <c r="I144" s="99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  <c r="V144" s="119" t="str">
        <f>IF(SUM(I144:T144)=0,"",SUM(I144:T144))</f>
        <v/>
      </c>
      <c r="W144" s="243" t="e">
        <f>IF($G$39="porcentaje",FIXED(V144/V145*100,2)&amp;"%",IF($G$39="Promedio",V144/V145,IF($G$39="variación porcentual",FIXED(((V144/V145)-1)*100,2)&amp;"%",IF($G$39="OTRAS","CAPTURAR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39" t="s">
        <v>2</v>
      </c>
      <c r="B145" s="239"/>
      <c r="C145" s="240" t="str">
        <f>IF(C140=0,"",C140)</f>
        <v>Mantenimientos deportivos 2019</v>
      </c>
      <c r="D145" s="241"/>
      <c r="E145" s="144" t="str">
        <f>IF(E140=0,"",E140)</f>
        <v>Mantenimientos deportivos</v>
      </c>
      <c r="F145" s="207" t="s">
        <v>1022</v>
      </c>
      <c r="G145" s="242"/>
      <c r="H145" s="208"/>
      <c r="I145" s="99"/>
      <c r="J145" s="77"/>
      <c r="K145" s="77"/>
      <c r="L145" s="77"/>
      <c r="M145" s="77"/>
      <c r="N145" s="77">
        <v>26</v>
      </c>
      <c r="O145" s="77"/>
      <c r="P145" s="77"/>
      <c r="Q145" s="77"/>
      <c r="R145" s="77"/>
      <c r="S145" s="77"/>
      <c r="T145" s="77">
        <v>26</v>
      </c>
      <c r="U145" s="77">
        <f>SUM(I145:T145)</f>
        <v>52</v>
      </c>
      <c r="V145" s="119">
        <f>IF(SUM(I145:T145)=0,"",SUM(I145:T145))</f>
        <v>52</v>
      </c>
      <c r="W145" s="243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5"/>
      <c r="AC146" s="88"/>
      <c r="AD146" s="88"/>
      <c r="AE146" s="88"/>
      <c r="AF146" s="88"/>
      <c r="AG146" s="88"/>
    </row>
    <row r="147" spans="1:33" ht="16.5" customHeight="1">
      <c r="A147" s="244" t="s">
        <v>967</v>
      </c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45" t="s">
        <v>1002</v>
      </c>
      <c r="B149" s="246"/>
      <c r="C149" s="246"/>
      <c r="D149" s="246"/>
      <c r="E149" s="246"/>
      <c r="F149" s="247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5.2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71" customFormat="1" ht="48" customHeight="1">
      <c r="A152" s="255" t="s">
        <v>1014</v>
      </c>
      <c r="B152" s="255"/>
      <c r="C152" s="266" t="s">
        <v>1114</v>
      </c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8"/>
      <c r="X152" s="70"/>
      <c r="Z152" s="70"/>
      <c r="AA152" s="70"/>
      <c r="AB152" s="70"/>
      <c r="AC152" s="70"/>
      <c r="AD152" s="70"/>
      <c r="AE152" s="70"/>
      <c r="AF152" s="70"/>
      <c r="AG152" s="70"/>
    </row>
    <row r="153" spans="1:33" s="3" customFormat="1" ht="6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9" customFormat="1" ht="13.5" customHeight="1">
      <c r="A154" s="269" t="s">
        <v>1011</v>
      </c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1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9" customFormat="1" ht="4.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95"/>
      <c r="X155" s="72"/>
      <c r="Z155" s="72"/>
      <c r="AA155" s="72"/>
      <c r="AB155" s="72"/>
      <c r="AC155" s="72"/>
      <c r="AD155" s="72"/>
      <c r="AE155" s="72"/>
      <c r="AF155" s="72"/>
      <c r="AG155" s="72"/>
    </row>
    <row r="156" spans="1:33" s="3" customFormat="1" ht="30" customHeight="1">
      <c r="A156" s="255" t="s">
        <v>22</v>
      </c>
      <c r="B156" s="255"/>
      <c r="C156" s="272" t="s">
        <v>1115</v>
      </c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3.75" customHeight="1">
      <c r="A157" s="69"/>
      <c r="B157" s="54"/>
      <c r="C157" s="54"/>
      <c r="D157" s="54"/>
      <c r="E157" s="54"/>
      <c r="F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258" t="s">
        <v>339</v>
      </c>
      <c r="B158" s="260"/>
      <c r="C158" s="108" t="s">
        <v>1085</v>
      </c>
      <c r="D158" s="54"/>
      <c r="E158" s="255" t="s">
        <v>4</v>
      </c>
      <c r="F158" s="255"/>
      <c r="G158" s="272" t="s">
        <v>1057</v>
      </c>
      <c r="H158" s="272"/>
      <c r="I158" s="272"/>
      <c r="J158" s="272"/>
      <c r="K158" s="54"/>
      <c r="L158" s="54"/>
      <c r="M158" s="255" t="s">
        <v>1010</v>
      </c>
      <c r="N158" s="255"/>
      <c r="O158" s="255"/>
      <c r="P158" s="255"/>
      <c r="Q158" s="272" t="s">
        <v>1117</v>
      </c>
      <c r="R158" s="272"/>
      <c r="S158" s="272"/>
      <c r="T158" s="272"/>
      <c r="U158" s="272"/>
      <c r="V158" s="272"/>
      <c r="W158" s="272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5.25" customHeight="1">
      <c r="A159" s="69"/>
      <c r="B159" s="54"/>
      <c r="C159" s="54"/>
      <c r="D159" s="54"/>
      <c r="E159" s="54"/>
      <c r="F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9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7" customHeight="1">
      <c r="A160" s="258" t="s">
        <v>1019</v>
      </c>
      <c r="B160" s="260"/>
      <c r="C160" s="115" t="s">
        <v>1056</v>
      </c>
      <c r="D160" s="54"/>
      <c r="E160" s="258" t="s">
        <v>24</v>
      </c>
      <c r="F160" s="260"/>
      <c r="G160" s="272" t="s">
        <v>1053</v>
      </c>
      <c r="H160" s="272"/>
      <c r="I160" s="272"/>
      <c r="J160" s="272"/>
      <c r="K160" s="54"/>
      <c r="L160" s="54"/>
      <c r="M160" s="255" t="s">
        <v>1020</v>
      </c>
      <c r="N160" s="255"/>
      <c r="O160" s="255"/>
      <c r="P160" s="255"/>
      <c r="Q160" s="272" t="s">
        <v>1055</v>
      </c>
      <c r="R160" s="272"/>
      <c r="S160" s="272"/>
      <c r="T160" s="272"/>
      <c r="U160" s="272"/>
      <c r="V160" s="272"/>
      <c r="W160" s="272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9" customFormat="1" ht="5.2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3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15.75" customHeight="1">
      <c r="C162" s="255" t="s">
        <v>1005</v>
      </c>
      <c r="D162" s="255"/>
      <c r="E162" s="255"/>
      <c r="F162" s="255"/>
      <c r="H162" s="54"/>
      <c r="I162" s="54"/>
      <c r="J162" s="54"/>
      <c r="O162" s="255" t="s">
        <v>1008</v>
      </c>
      <c r="P162" s="255"/>
      <c r="Q162" s="255"/>
      <c r="R162" s="255"/>
      <c r="S162" s="255"/>
      <c r="T162" s="255"/>
      <c r="U162" s="255"/>
      <c r="V162" s="255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9" customFormat="1" ht="24.75" customHeight="1">
      <c r="A163" s="54"/>
      <c r="B163" s="54"/>
      <c r="C163" s="118">
        <v>14</v>
      </c>
      <c r="D163" s="54"/>
      <c r="E163" s="273">
        <v>2020</v>
      </c>
      <c r="F163" s="273"/>
      <c r="H163" s="54"/>
      <c r="I163" s="54"/>
      <c r="J163" s="54"/>
      <c r="O163" s="292">
        <v>14</v>
      </c>
      <c r="P163" s="292"/>
      <c r="Q163" s="292"/>
      <c r="R163" s="292"/>
      <c r="S163" s="292"/>
      <c r="T163" s="292"/>
      <c r="U163" s="292"/>
      <c r="V163" s="292"/>
      <c r="X163" s="72"/>
      <c r="Z163" s="72"/>
      <c r="AA163" s="72"/>
      <c r="AB163" s="72"/>
      <c r="AC163" s="72"/>
      <c r="AD163" s="72"/>
      <c r="AE163" s="72"/>
      <c r="AF163" s="72"/>
      <c r="AG163" s="72"/>
    </row>
    <row r="164" spans="1:33" s="104" customFormat="1" ht="12" customHeight="1">
      <c r="C164" s="114" t="s">
        <v>1006</v>
      </c>
      <c r="D164" s="105"/>
      <c r="E164" s="274" t="s">
        <v>1007</v>
      </c>
      <c r="F164" s="274"/>
      <c r="G164" s="105"/>
      <c r="I164" s="105"/>
      <c r="J164" s="105"/>
      <c r="K164" s="105"/>
      <c r="L164" s="105"/>
      <c r="M164" s="105"/>
      <c r="N164" s="105"/>
      <c r="O164" s="114"/>
      <c r="P164" s="114"/>
      <c r="Q164" s="114"/>
      <c r="R164" s="114"/>
      <c r="S164" s="114"/>
      <c r="T164" s="114"/>
      <c r="U164" s="114"/>
      <c r="V164" s="114"/>
      <c r="W164" s="106"/>
      <c r="X164" s="107"/>
      <c r="Z164" s="107"/>
      <c r="AA164" s="107"/>
      <c r="AB164" s="107"/>
      <c r="AC164" s="107"/>
      <c r="AD164" s="107"/>
      <c r="AE164" s="107"/>
      <c r="AF164" s="107"/>
      <c r="AG164" s="107"/>
    </row>
    <row r="165" spans="1:33" s="9" customFormat="1" ht="3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95"/>
      <c r="X165" s="72"/>
      <c r="Z165" s="72"/>
      <c r="AA165" s="72"/>
      <c r="AB165" s="72"/>
      <c r="AC165" s="72"/>
      <c r="AD165" s="72"/>
      <c r="AE165" s="72"/>
      <c r="AF165" s="72"/>
      <c r="AG165" s="72"/>
    </row>
    <row r="166" spans="1:33" s="3" customFormat="1" ht="20.25" customHeight="1">
      <c r="A166" s="275" t="s">
        <v>966</v>
      </c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s="3" customFormat="1" ht="15.75" customHeight="1">
      <c r="A167" s="251" t="s">
        <v>25</v>
      </c>
      <c r="B167" s="252"/>
      <c r="C167" s="255" t="s">
        <v>22</v>
      </c>
      <c r="D167" s="255"/>
      <c r="E167" s="256" t="s">
        <v>3</v>
      </c>
      <c r="F167" s="258" t="s">
        <v>329</v>
      </c>
      <c r="G167" s="259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60"/>
      <c r="U167" s="109"/>
      <c r="V167" s="174" t="s">
        <v>27</v>
      </c>
      <c r="W167" s="255" t="s">
        <v>1023</v>
      </c>
      <c r="X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253"/>
      <c r="B168" s="254"/>
      <c r="C168" s="255"/>
      <c r="D168" s="255"/>
      <c r="E168" s="257"/>
      <c r="F168" s="261" t="s">
        <v>300</v>
      </c>
      <c r="G168" s="262"/>
      <c r="H168" s="263"/>
      <c r="I168" s="76" t="s">
        <v>28</v>
      </c>
      <c r="J168" s="76" t="s">
        <v>7</v>
      </c>
      <c r="K168" s="76" t="s">
        <v>8</v>
      </c>
      <c r="L168" s="76" t="s">
        <v>9</v>
      </c>
      <c r="M168" s="76" t="s">
        <v>10</v>
      </c>
      <c r="N168" s="76" t="s">
        <v>11</v>
      </c>
      <c r="O168" s="76" t="s">
        <v>12</v>
      </c>
      <c r="P168" s="76" t="s">
        <v>13</v>
      </c>
      <c r="Q168" s="76" t="s">
        <v>14</v>
      </c>
      <c r="R168" s="76" t="s">
        <v>15</v>
      </c>
      <c r="S168" s="76" t="s">
        <v>16</v>
      </c>
      <c r="T168" s="76" t="s">
        <v>17</v>
      </c>
      <c r="U168" s="14"/>
      <c r="V168" s="175"/>
      <c r="W168" s="255"/>
    </row>
    <row r="169" spans="1:33" ht="29.25" customHeight="1">
      <c r="A169" s="239" t="s">
        <v>1</v>
      </c>
      <c r="B169" s="239"/>
      <c r="C169" s="276" t="s">
        <v>1120</v>
      </c>
      <c r="D169" s="276"/>
      <c r="E169" s="116" t="s">
        <v>1116</v>
      </c>
      <c r="F169" s="207" t="s">
        <v>1000</v>
      </c>
      <c r="G169" s="242"/>
      <c r="H169" s="208"/>
      <c r="I169" s="99"/>
      <c r="J169" s="77"/>
      <c r="K169" s="77"/>
      <c r="L169" s="77"/>
      <c r="M169" s="77"/>
      <c r="N169" s="77">
        <v>7</v>
      </c>
      <c r="O169" s="77"/>
      <c r="P169" s="77"/>
      <c r="Q169" s="77"/>
      <c r="R169" s="77"/>
      <c r="S169" s="77"/>
      <c r="T169" s="77">
        <v>7</v>
      </c>
      <c r="U169" s="78"/>
      <c r="V169" s="119">
        <f>IF(SUM(I169:T169)=0,"",SUM(I169:T169))</f>
        <v>14</v>
      </c>
      <c r="W169" s="243" t="str">
        <f>IF($G$160="porcentaje",FIXED(V169/V170*100,2)&amp;"%",IF($G$160="Promedio",V169/V170,IF($G$160="variación porcentual",FIXED(((V169/V170)-1)*100,2)&amp;"%",IF($G$160="OTRAS","CAPTURAR EL RESULTADO DEL INDICADOR"))))</f>
        <v>100.00%</v>
      </c>
      <c r="Y169" s="1"/>
      <c r="AC169" s="10"/>
      <c r="AF169" s="10"/>
      <c r="AG169" s="10"/>
    </row>
    <row r="170" spans="1:33" ht="30" customHeight="1">
      <c r="A170" s="239" t="s">
        <v>2</v>
      </c>
      <c r="B170" s="239"/>
      <c r="C170" s="276" t="s">
        <v>1121</v>
      </c>
      <c r="D170" s="276"/>
      <c r="E170" s="116" t="s">
        <v>1116</v>
      </c>
      <c r="F170" s="207" t="s">
        <v>1001</v>
      </c>
      <c r="G170" s="242"/>
      <c r="H170" s="208"/>
      <c r="I170" s="99"/>
      <c r="J170" s="77"/>
      <c r="K170" s="77"/>
      <c r="L170" s="77"/>
      <c r="M170" s="77"/>
      <c r="N170" s="77">
        <v>7</v>
      </c>
      <c r="O170" s="77"/>
      <c r="P170" s="77"/>
      <c r="Q170" s="77"/>
      <c r="R170" s="77"/>
      <c r="S170" s="77"/>
      <c r="T170" s="77">
        <v>7</v>
      </c>
      <c r="U170" s="77">
        <f>SUM(I170:T170)</f>
        <v>14</v>
      </c>
      <c r="V170" s="119">
        <f>IF(SUM(I170:T170)=0,"",SUM(I170:T170))</f>
        <v>14</v>
      </c>
      <c r="W170" s="243"/>
      <c r="Y170" s="1"/>
      <c r="AA170" s="3"/>
      <c r="AC170" s="10"/>
      <c r="AF170" s="10"/>
      <c r="AG170" s="10"/>
    </row>
    <row r="171" spans="1:33" ht="17.25" customHeight="1">
      <c r="A171" s="250" t="s">
        <v>298</v>
      </c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</row>
    <row r="172" spans="1:33" s="3" customFormat="1" ht="15.75" customHeight="1">
      <c r="A172" s="251" t="s">
        <v>25</v>
      </c>
      <c r="B172" s="252"/>
      <c r="C172" s="255" t="s">
        <v>22</v>
      </c>
      <c r="D172" s="255"/>
      <c r="E172" s="256" t="s">
        <v>3</v>
      </c>
      <c r="F172" s="258" t="s">
        <v>329</v>
      </c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60"/>
      <c r="U172" s="109"/>
      <c r="V172" s="174" t="s">
        <v>27</v>
      </c>
      <c r="W172" s="255" t="s">
        <v>1024</v>
      </c>
      <c r="X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253"/>
      <c r="B173" s="254"/>
      <c r="C173" s="255"/>
      <c r="D173" s="255"/>
      <c r="E173" s="257"/>
      <c r="F173" s="261" t="s">
        <v>298</v>
      </c>
      <c r="G173" s="262"/>
      <c r="H173" s="263"/>
      <c r="I173" s="76" t="s">
        <v>28</v>
      </c>
      <c r="J173" s="76" t="s">
        <v>7</v>
      </c>
      <c r="K173" s="76" t="s">
        <v>8</v>
      </c>
      <c r="L173" s="76" t="s">
        <v>9</v>
      </c>
      <c r="M173" s="76" t="s">
        <v>10</v>
      </c>
      <c r="N173" s="76" t="s">
        <v>11</v>
      </c>
      <c r="O173" s="76" t="s">
        <v>12</v>
      </c>
      <c r="P173" s="76" t="s">
        <v>13</v>
      </c>
      <c r="Q173" s="76" t="s">
        <v>14</v>
      </c>
      <c r="R173" s="76" t="s">
        <v>15</v>
      </c>
      <c r="S173" s="76" t="s">
        <v>16</v>
      </c>
      <c r="T173" s="76" t="s">
        <v>17</v>
      </c>
      <c r="U173" s="14"/>
      <c r="V173" s="175"/>
      <c r="W173" s="255"/>
    </row>
    <row r="174" spans="1:33" ht="29.25" customHeight="1">
      <c r="A174" s="239" t="s">
        <v>1</v>
      </c>
      <c r="B174" s="239"/>
      <c r="C174" s="240" t="str">
        <f>IF(C169=0,"",C169)</f>
        <v>Solicitudes administrativas realizadas</v>
      </c>
      <c r="D174" s="241"/>
      <c r="E174" s="138" t="str">
        <f>IF(E169=0,"",E169)</f>
        <v>Solicitudes administativas</v>
      </c>
      <c r="F174" s="207" t="s">
        <v>1021</v>
      </c>
      <c r="G174" s="242"/>
      <c r="H174" s="208"/>
      <c r="I174" s="99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8"/>
      <c r="V174" s="119" t="str">
        <f>IF(SUM(I174:T174)=0,"",SUM(I174:T174))</f>
        <v/>
      </c>
      <c r="W174" s="243" t="e">
        <f>IF($G$160="porcentaje",FIXED(V174/V175*100,2)&amp;"%",IF($G$160="Promedio",V174/V175,IF($G$160="variación porcentual",FIXED(((V174/V175)-1)*100,2)&amp;"%",IF($G$160="OTRAS","CAPTURAR EL RESULTADO DEL INDICADOR"))))</f>
        <v>#VALUE!</v>
      </c>
      <c r="Y174" s="1"/>
      <c r="AC174" s="10"/>
      <c r="AF174" s="10"/>
      <c r="AG174" s="10"/>
    </row>
    <row r="175" spans="1:33" ht="30" customHeight="1">
      <c r="A175" s="239" t="s">
        <v>2</v>
      </c>
      <c r="B175" s="239"/>
      <c r="C175" s="240" t="str">
        <f>IF(C170=0,"",C170)</f>
        <v>Solicitudes programadas</v>
      </c>
      <c r="D175" s="241"/>
      <c r="E175" s="138" t="str">
        <f>IF(E170=0,"",E170)</f>
        <v>Solicitudes administativas</v>
      </c>
      <c r="F175" s="207" t="s">
        <v>1022</v>
      </c>
      <c r="G175" s="242"/>
      <c r="H175" s="208"/>
      <c r="I175" s="99"/>
      <c r="J175" s="77"/>
      <c r="K175" s="77"/>
      <c r="L175" s="77"/>
      <c r="M175" s="77"/>
      <c r="N175" s="77">
        <v>7</v>
      </c>
      <c r="O175" s="77"/>
      <c r="P175" s="77"/>
      <c r="Q175" s="77"/>
      <c r="R175" s="77"/>
      <c r="S175" s="77"/>
      <c r="T175" s="77">
        <v>7</v>
      </c>
      <c r="U175" s="77">
        <f>SUM(I175:T175)</f>
        <v>14</v>
      </c>
      <c r="V175" s="119">
        <f>IF(SUM(I175:T175)=0,"",SUM(I175:T175))</f>
        <v>14</v>
      </c>
      <c r="W175" s="243"/>
      <c r="Y175" s="1"/>
      <c r="AA175" s="3"/>
      <c r="AC175" s="10"/>
      <c r="AF175" s="10"/>
      <c r="AG175" s="10"/>
    </row>
    <row r="176" spans="1:33" s="72" customFormat="1" ht="5.25" customHeight="1">
      <c r="A176" s="79"/>
      <c r="B176" s="79"/>
      <c r="C176" s="79"/>
      <c r="D176" s="80"/>
      <c r="E176" s="80"/>
      <c r="F176" s="81"/>
      <c r="G176" s="81"/>
      <c r="H176" s="81"/>
      <c r="I176" s="82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4"/>
      <c r="V176" s="85"/>
      <c r="W176" s="86"/>
      <c r="X176" s="88"/>
      <c r="Y176" s="9"/>
      <c r="AC176" s="88"/>
      <c r="AD176" s="88"/>
      <c r="AE176" s="88"/>
      <c r="AF176" s="88"/>
      <c r="AG176" s="88"/>
    </row>
    <row r="177" spans="1:33" ht="16.5" customHeight="1">
      <c r="A177" s="244" t="s">
        <v>967</v>
      </c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120" t="str">
        <f>IF(ISERROR(W174/W169)=TRUE,"",(W174/W169))</f>
        <v/>
      </c>
      <c r="X177" s="10"/>
      <c r="AC177" s="10"/>
      <c r="AD177" s="10"/>
      <c r="AE177" s="10"/>
      <c r="AF177" s="10"/>
      <c r="AG177" s="10"/>
    </row>
    <row r="178" spans="1:33" ht="6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87"/>
      <c r="X178" s="10"/>
      <c r="AC178" s="10"/>
      <c r="AD178" s="10"/>
      <c r="AE178" s="10"/>
      <c r="AF178" s="10"/>
      <c r="AG178" s="10"/>
    </row>
    <row r="179" spans="1:33" s="3" customFormat="1" ht="33" customHeight="1">
      <c r="A179" s="245" t="s">
        <v>1002</v>
      </c>
      <c r="B179" s="246"/>
      <c r="C179" s="246"/>
      <c r="D179" s="246"/>
      <c r="E179" s="246"/>
      <c r="F179" s="247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9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7.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71" customFormat="1" ht="48" customHeight="1">
      <c r="A181" s="255" t="s">
        <v>1015</v>
      </c>
      <c r="B181" s="255"/>
      <c r="C181" s="266" t="s">
        <v>1141</v>
      </c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8"/>
      <c r="X181" s="70"/>
      <c r="Z181" s="70"/>
      <c r="AA181" s="70"/>
      <c r="AB181" s="70"/>
      <c r="AC181" s="70"/>
      <c r="AD181" s="70"/>
      <c r="AE181" s="70"/>
      <c r="AF181" s="70"/>
      <c r="AG181" s="70"/>
    </row>
    <row r="182" spans="1:33" s="3" customFormat="1" ht="6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9" customFormat="1" ht="13.5" customHeight="1">
      <c r="A183" s="269" t="s">
        <v>1011</v>
      </c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1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9" customFormat="1" ht="4.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95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3" customFormat="1" ht="30" customHeight="1">
      <c r="A185" s="255" t="s">
        <v>22</v>
      </c>
      <c r="B185" s="255"/>
      <c r="C185" s="272" t="s">
        <v>1145</v>
      </c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3.75" customHeight="1">
      <c r="A186" s="69"/>
      <c r="B186" s="54"/>
      <c r="C186" s="54"/>
      <c r="D186" s="54"/>
      <c r="E186" s="54"/>
      <c r="F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95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58" t="s">
        <v>339</v>
      </c>
      <c r="B187" s="260"/>
      <c r="C187" s="108" t="s">
        <v>1085</v>
      </c>
      <c r="D187" s="54"/>
      <c r="E187" s="255" t="s">
        <v>4</v>
      </c>
      <c r="F187" s="255"/>
      <c r="G187" s="272" t="s">
        <v>1057</v>
      </c>
      <c r="H187" s="272"/>
      <c r="I187" s="272"/>
      <c r="J187" s="272"/>
      <c r="K187" s="54"/>
      <c r="L187" s="54"/>
      <c r="M187" s="255" t="s">
        <v>1010</v>
      </c>
      <c r="N187" s="255"/>
      <c r="O187" s="255"/>
      <c r="P187" s="255"/>
      <c r="Q187" s="272" t="s">
        <v>1146</v>
      </c>
      <c r="R187" s="272"/>
      <c r="S187" s="272"/>
      <c r="T187" s="272"/>
      <c r="U187" s="272"/>
      <c r="V187" s="272"/>
      <c r="W187" s="272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69"/>
      <c r="B188" s="54"/>
      <c r="C188" s="54"/>
      <c r="D188" s="54"/>
      <c r="E188" s="54"/>
      <c r="F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95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7" customHeight="1">
      <c r="A189" s="258" t="s">
        <v>1019</v>
      </c>
      <c r="B189" s="260"/>
      <c r="C189" s="115" t="s">
        <v>1056</v>
      </c>
      <c r="D189" s="54"/>
      <c r="E189" s="258" t="s">
        <v>24</v>
      </c>
      <c r="F189" s="260"/>
      <c r="G189" s="272" t="s">
        <v>1086</v>
      </c>
      <c r="H189" s="272"/>
      <c r="I189" s="272"/>
      <c r="J189" s="272"/>
      <c r="K189" s="54"/>
      <c r="L189" s="54"/>
      <c r="M189" s="255" t="s">
        <v>1020</v>
      </c>
      <c r="N189" s="255"/>
      <c r="O189" s="255"/>
      <c r="P189" s="255"/>
      <c r="Q189" s="272" t="s">
        <v>1054</v>
      </c>
      <c r="R189" s="272"/>
      <c r="S189" s="272"/>
      <c r="T189" s="272"/>
      <c r="U189" s="272"/>
      <c r="V189" s="272"/>
      <c r="W189" s="272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9" customFormat="1" ht="5.2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3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9" customFormat="1" ht="15.75" customHeight="1">
      <c r="C191" s="255" t="s">
        <v>1005</v>
      </c>
      <c r="D191" s="255"/>
      <c r="E191" s="255"/>
      <c r="F191" s="255"/>
      <c r="H191" s="54"/>
      <c r="I191" s="54"/>
      <c r="J191" s="54"/>
      <c r="O191" s="255" t="s">
        <v>1008</v>
      </c>
      <c r="P191" s="255"/>
      <c r="Q191" s="255"/>
      <c r="R191" s="255"/>
      <c r="S191" s="255"/>
      <c r="T191" s="255"/>
      <c r="U191" s="255"/>
      <c r="V191" s="255"/>
      <c r="W191" s="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24.75" customHeight="1">
      <c r="A192" s="54"/>
      <c r="B192" s="54"/>
      <c r="C192" s="54">
        <v>36780</v>
      </c>
      <c r="D192" s="54"/>
      <c r="E192" s="273">
        <v>2019</v>
      </c>
      <c r="F192" s="273"/>
      <c r="H192" s="54"/>
      <c r="I192" s="54"/>
      <c r="J192" s="54"/>
      <c r="O192" s="183">
        <v>36780</v>
      </c>
      <c r="P192" s="183"/>
      <c r="Q192" s="183"/>
      <c r="R192" s="183"/>
      <c r="S192" s="183"/>
      <c r="T192" s="183"/>
      <c r="U192" s="183"/>
      <c r="V192" s="183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104" customFormat="1" ht="12" customHeight="1">
      <c r="C193" s="114" t="s">
        <v>1006</v>
      </c>
      <c r="D193" s="105"/>
      <c r="E193" s="274" t="s">
        <v>1007</v>
      </c>
      <c r="F193" s="274"/>
      <c r="G193" s="105"/>
      <c r="I193" s="105"/>
      <c r="J193" s="105"/>
      <c r="K193" s="105"/>
      <c r="L193" s="105"/>
      <c r="M193" s="105"/>
      <c r="N193" s="105"/>
      <c r="O193" s="114"/>
      <c r="P193" s="114"/>
      <c r="Q193" s="114"/>
      <c r="R193" s="114"/>
      <c r="S193" s="114"/>
      <c r="T193" s="114"/>
      <c r="U193" s="114"/>
      <c r="V193" s="114"/>
      <c r="W193" s="106"/>
      <c r="X193" s="107"/>
      <c r="Z193" s="107"/>
      <c r="AA193" s="107"/>
      <c r="AB193" s="107"/>
      <c r="AC193" s="107"/>
      <c r="AD193" s="107"/>
      <c r="AE193" s="107"/>
      <c r="AF193" s="107"/>
      <c r="AG193" s="107"/>
    </row>
    <row r="194" spans="1:33" s="9" customFormat="1" ht="3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95"/>
      <c r="X194" s="72"/>
      <c r="Z194" s="72"/>
      <c r="AA194" s="72"/>
      <c r="AB194" s="72"/>
      <c r="AC194" s="72"/>
      <c r="AD194" s="72"/>
      <c r="AE194" s="72"/>
      <c r="AF194" s="72"/>
      <c r="AG194" s="72"/>
    </row>
    <row r="195" spans="1:33" s="3" customFormat="1" ht="20.25" customHeight="1">
      <c r="A195" s="275" t="s">
        <v>966</v>
      </c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3" customFormat="1" ht="15.75" customHeight="1">
      <c r="A196" s="251" t="s">
        <v>25</v>
      </c>
      <c r="B196" s="252"/>
      <c r="C196" s="255" t="s">
        <v>22</v>
      </c>
      <c r="D196" s="255"/>
      <c r="E196" s="256" t="s">
        <v>3</v>
      </c>
      <c r="F196" s="258" t="s">
        <v>329</v>
      </c>
      <c r="G196" s="259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59"/>
      <c r="T196" s="260"/>
      <c r="U196" s="109"/>
      <c r="V196" s="174" t="s">
        <v>27</v>
      </c>
      <c r="W196" s="255" t="s">
        <v>1023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53"/>
      <c r="B197" s="254"/>
      <c r="C197" s="255"/>
      <c r="D197" s="255"/>
      <c r="E197" s="257"/>
      <c r="F197" s="261" t="s">
        <v>300</v>
      </c>
      <c r="G197" s="262"/>
      <c r="H197" s="263"/>
      <c r="I197" s="76" t="s">
        <v>28</v>
      </c>
      <c r="J197" s="76" t="s">
        <v>7</v>
      </c>
      <c r="K197" s="76" t="s">
        <v>8</v>
      </c>
      <c r="L197" s="76" t="s">
        <v>9</v>
      </c>
      <c r="M197" s="76" t="s">
        <v>10</v>
      </c>
      <c r="N197" s="76" t="s">
        <v>11</v>
      </c>
      <c r="O197" s="76" t="s">
        <v>12</v>
      </c>
      <c r="P197" s="76" t="s">
        <v>13</v>
      </c>
      <c r="Q197" s="76" t="s">
        <v>14</v>
      </c>
      <c r="R197" s="76" t="s">
        <v>15</v>
      </c>
      <c r="S197" s="76" t="s">
        <v>16</v>
      </c>
      <c r="T197" s="76" t="s">
        <v>17</v>
      </c>
      <c r="U197" s="14"/>
      <c r="V197" s="175"/>
      <c r="W197" s="255"/>
    </row>
    <row r="198" spans="1:33" ht="29.25" customHeight="1">
      <c r="A198" s="239" t="s">
        <v>1</v>
      </c>
      <c r="B198" s="239"/>
      <c r="C198" s="276" t="s">
        <v>1088</v>
      </c>
      <c r="D198" s="276"/>
      <c r="E198" s="116" t="s">
        <v>1142</v>
      </c>
      <c r="F198" s="207" t="s">
        <v>1000</v>
      </c>
      <c r="G198" s="242"/>
      <c r="H198" s="208"/>
      <c r="I198" s="99"/>
      <c r="J198" s="77"/>
      <c r="K198" s="77"/>
      <c r="L198" s="77"/>
      <c r="M198" s="77"/>
      <c r="N198" s="77">
        <v>18390</v>
      </c>
      <c r="O198" s="77"/>
      <c r="P198" s="77"/>
      <c r="Q198" s="77"/>
      <c r="R198" s="77"/>
      <c r="S198" s="77"/>
      <c r="T198" s="77">
        <v>18390</v>
      </c>
      <c r="U198" s="78"/>
      <c r="V198" s="119">
        <f>IF(SUM(I198:T198)=0,"",SUM(I198:T198))</f>
        <v>36780</v>
      </c>
      <c r="W198" s="243" t="str">
        <f>IF($G$189="porcentaje",FIXED(V198/V199*100,2)&amp;"%",IF($G$189="Promedio",V198/V199,IF($G$189="variación porcentual",FIXED(((V198/V199)-1)*100,2)&amp;"%",IF($G$189="OTRAS","CAPTURAR EL RESULTADO DEL INDICADOR"))))</f>
        <v>0.00%</v>
      </c>
      <c r="Y198" s="1"/>
      <c r="AC198" s="10"/>
      <c r="AF198" s="10"/>
      <c r="AG198" s="10"/>
    </row>
    <row r="199" spans="1:33" ht="30" customHeight="1">
      <c r="A199" s="239" t="s">
        <v>2</v>
      </c>
      <c r="B199" s="239"/>
      <c r="C199" s="276" t="s">
        <v>1147</v>
      </c>
      <c r="D199" s="276"/>
      <c r="E199" s="116" t="s">
        <v>1142</v>
      </c>
      <c r="F199" s="207" t="s">
        <v>1001</v>
      </c>
      <c r="G199" s="242"/>
      <c r="H199" s="208"/>
      <c r="I199" s="99"/>
      <c r="J199" s="77"/>
      <c r="K199" s="77"/>
      <c r="L199" s="77"/>
      <c r="M199" s="77"/>
      <c r="N199" s="77">
        <v>18390</v>
      </c>
      <c r="O199" s="77"/>
      <c r="P199" s="77"/>
      <c r="Q199" s="77"/>
      <c r="R199" s="77"/>
      <c r="S199" s="77"/>
      <c r="T199" s="77">
        <v>18390</v>
      </c>
      <c r="U199" s="77">
        <f>SUM(I199:T199)</f>
        <v>36780</v>
      </c>
      <c r="V199" s="119">
        <f>IF(SUM(I199:T199)=0,"",SUM(I199:T199))</f>
        <v>36780</v>
      </c>
      <c r="W199" s="243"/>
      <c r="Y199" s="1"/>
      <c r="AA199" s="3"/>
      <c r="AC199" s="10"/>
      <c r="AF199" s="10"/>
      <c r="AG199" s="10"/>
    </row>
    <row r="200" spans="1:33" ht="17.25" customHeight="1">
      <c r="A200" s="250" t="s">
        <v>298</v>
      </c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</row>
    <row r="201" spans="1:33" s="3" customFormat="1" ht="15.75" customHeight="1">
      <c r="A201" s="251" t="s">
        <v>25</v>
      </c>
      <c r="B201" s="252"/>
      <c r="C201" s="255" t="s">
        <v>22</v>
      </c>
      <c r="D201" s="255"/>
      <c r="E201" s="256" t="s">
        <v>3</v>
      </c>
      <c r="F201" s="258" t="s">
        <v>329</v>
      </c>
      <c r="G201" s="259"/>
      <c r="H201" s="259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60"/>
      <c r="U201" s="109"/>
      <c r="V201" s="174" t="s">
        <v>27</v>
      </c>
      <c r="W201" s="255" t="s">
        <v>1024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253"/>
      <c r="B202" s="254"/>
      <c r="C202" s="255"/>
      <c r="D202" s="255"/>
      <c r="E202" s="257"/>
      <c r="F202" s="261" t="s">
        <v>298</v>
      </c>
      <c r="G202" s="262"/>
      <c r="H202" s="263"/>
      <c r="I202" s="76" t="s">
        <v>28</v>
      </c>
      <c r="J202" s="76" t="s">
        <v>7</v>
      </c>
      <c r="K202" s="76" t="s">
        <v>8</v>
      </c>
      <c r="L202" s="76" t="s">
        <v>9</v>
      </c>
      <c r="M202" s="76" t="s">
        <v>10</v>
      </c>
      <c r="N202" s="76" t="s">
        <v>11</v>
      </c>
      <c r="O202" s="76" t="s">
        <v>12</v>
      </c>
      <c r="P202" s="76" t="s">
        <v>13</v>
      </c>
      <c r="Q202" s="76" t="s">
        <v>14</v>
      </c>
      <c r="R202" s="76" t="s">
        <v>15</v>
      </c>
      <c r="S202" s="76" t="s">
        <v>16</v>
      </c>
      <c r="T202" s="76" t="s">
        <v>17</v>
      </c>
      <c r="U202" s="14"/>
      <c r="V202" s="175"/>
      <c r="W202" s="255"/>
    </row>
    <row r="203" spans="1:33" ht="29.25" customHeight="1">
      <c r="A203" s="239" t="s">
        <v>1</v>
      </c>
      <c r="B203" s="239"/>
      <c r="C203" s="240" t="str">
        <f>IF(C198=0,"",C198)</f>
        <v>Alumnos beneficiados 2020</v>
      </c>
      <c r="D203" s="241"/>
      <c r="E203" s="138" t="str">
        <f>IF(E198=0,"",E198)</f>
        <v>Alumnos</v>
      </c>
      <c r="F203" s="207" t="s">
        <v>1021</v>
      </c>
      <c r="G203" s="242"/>
      <c r="H203" s="208"/>
      <c r="I203" s="99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8"/>
      <c r="V203" s="119" t="str">
        <f>IF(SUM(I203:T203)=0,"",SUM(I203:T203))</f>
        <v/>
      </c>
      <c r="W203" s="243" t="e">
        <f>IF($G$189="porcentaje",FIXED(V203/V204*100,2)&amp;"%",IF($G$189="Promedio",V203/V204,IF($G$189="variación porcentual",FIXED(((V203/V204)-1)*100,2)&amp;"%",IF($G$189="OTRAS","CAPTURAR EL RESULTADO DEL INDICADOR"))))</f>
        <v>#VALUE!</v>
      </c>
      <c r="Y203" s="1"/>
      <c r="AC203" s="10"/>
      <c r="AF203" s="10"/>
      <c r="AG203" s="10"/>
    </row>
    <row r="204" spans="1:33" ht="30" customHeight="1">
      <c r="A204" s="239" t="s">
        <v>2</v>
      </c>
      <c r="B204" s="239"/>
      <c r="C204" s="240" t="str">
        <f>IF(C199=0,"",C199)</f>
        <v>Alumnos beneficiados 2019</v>
      </c>
      <c r="D204" s="241"/>
      <c r="E204" s="138" t="str">
        <f>IF(E199=0,"",E199)</f>
        <v>Alumnos</v>
      </c>
      <c r="F204" s="207" t="s">
        <v>1022</v>
      </c>
      <c r="G204" s="242"/>
      <c r="H204" s="208"/>
      <c r="I204" s="99"/>
      <c r="J204" s="77"/>
      <c r="K204" s="77"/>
      <c r="L204" s="77"/>
      <c r="M204" s="77"/>
      <c r="N204" s="77">
        <v>18390</v>
      </c>
      <c r="O204" s="77"/>
      <c r="P204" s="77"/>
      <c r="Q204" s="77"/>
      <c r="R204" s="77"/>
      <c r="S204" s="77"/>
      <c r="T204" s="77">
        <v>18390</v>
      </c>
      <c r="U204" s="77">
        <f>SUM(I204:T204)</f>
        <v>36780</v>
      </c>
      <c r="V204" s="119">
        <f>IF(SUM(I204:T204)=0,"",SUM(I204:T204))</f>
        <v>36780</v>
      </c>
      <c r="W204" s="243"/>
      <c r="Y204" s="1"/>
      <c r="AA204" s="3"/>
      <c r="AC204" s="10"/>
      <c r="AF204" s="10"/>
      <c r="AG204" s="10"/>
    </row>
    <row r="205" spans="1:33" s="72" customFormat="1" ht="5.25" customHeight="1">
      <c r="A205" s="79"/>
      <c r="B205" s="79"/>
      <c r="C205" s="79"/>
      <c r="D205" s="80"/>
      <c r="E205" s="80"/>
      <c r="F205" s="81"/>
      <c r="G205" s="81"/>
      <c r="H205" s="81"/>
      <c r="I205" s="82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4"/>
      <c r="V205" s="85"/>
      <c r="W205" s="86"/>
      <c r="X205" s="88"/>
      <c r="Y205" s="9"/>
      <c r="AC205" s="88"/>
      <c r="AD205" s="88"/>
      <c r="AE205" s="88"/>
      <c r="AF205" s="88"/>
      <c r="AG205" s="88"/>
    </row>
    <row r="206" spans="1:33" ht="16.5" customHeight="1">
      <c r="A206" s="244" t="s">
        <v>967</v>
      </c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120" t="str">
        <f>IF(ISERROR(W203/W198)=TRUE,"",(W203/W198))</f>
        <v/>
      </c>
      <c r="X206" s="10"/>
      <c r="AC206" s="10"/>
      <c r="AD206" s="10"/>
      <c r="AE206" s="10"/>
      <c r="AF206" s="10"/>
      <c r="AG206" s="10"/>
    </row>
    <row r="207" spans="1:33" ht="6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87"/>
      <c r="X207" s="10"/>
      <c r="AC207" s="10"/>
      <c r="AD207" s="10"/>
      <c r="AE207" s="10"/>
      <c r="AF207" s="10"/>
      <c r="AG207" s="10"/>
    </row>
    <row r="208" spans="1:33" s="3" customFormat="1" ht="33" customHeight="1">
      <c r="A208" s="245" t="s">
        <v>1002</v>
      </c>
      <c r="B208" s="246"/>
      <c r="C208" s="246"/>
      <c r="D208" s="246"/>
      <c r="E208" s="246"/>
      <c r="F208" s="247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9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71" customFormat="1" ht="48" customHeight="1">
      <c r="A210" s="255" t="s">
        <v>1016</v>
      </c>
      <c r="B210" s="255"/>
      <c r="C210" s="266" t="s">
        <v>1143</v>
      </c>
      <c r="D210" s="267"/>
      <c r="E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8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69" t="s">
        <v>1011</v>
      </c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1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55" t="s">
        <v>22</v>
      </c>
      <c r="B214" s="255"/>
      <c r="C214" s="272" t="s">
        <v>1144</v>
      </c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58" t="s">
        <v>339</v>
      </c>
      <c r="B216" s="260"/>
      <c r="C216" s="108" t="s">
        <v>1085</v>
      </c>
      <c r="D216" s="54"/>
      <c r="E216" s="255" t="s">
        <v>4</v>
      </c>
      <c r="F216" s="255"/>
      <c r="G216" s="272" t="s">
        <v>1057</v>
      </c>
      <c r="H216" s="272"/>
      <c r="I216" s="272"/>
      <c r="J216" s="272"/>
      <c r="K216" s="54"/>
      <c r="L216" s="54"/>
      <c r="M216" s="255" t="s">
        <v>1010</v>
      </c>
      <c r="N216" s="255"/>
      <c r="O216" s="255"/>
      <c r="P216" s="255"/>
      <c r="Q216" s="272" t="s">
        <v>1089</v>
      </c>
      <c r="R216" s="272"/>
      <c r="S216" s="272"/>
      <c r="T216" s="272"/>
      <c r="U216" s="272"/>
      <c r="V216" s="272"/>
      <c r="W216" s="272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58" t="s">
        <v>1019</v>
      </c>
      <c r="B218" s="260"/>
      <c r="C218" s="115" t="s">
        <v>1056</v>
      </c>
      <c r="D218" s="54"/>
      <c r="E218" s="258" t="s">
        <v>24</v>
      </c>
      <c r="F218" s="260"/>
      <c r="G218" s="272" t="s">
        <v>1086</v>
      </c>
      <c r="H218" s="272"/>
      <c r="I218" s="272"/>
      <c r="J218" s="272"/>
      <c r="K218" s="54"/>
      <c r="L218" s="54"/>
      <c r="M218" s="255" t="s">
        <v>1020</v>
      </c>
      <c r="N218" s="255"/>
      <c r="O218" s="255"/>
      <c r="P218" s="255"/>
      <c r="Q218" s="272" t="s">
        <v>1055</v>
      </c>
      <c r="R218" s="272"/>
      <c r="S218" s="272"/>
      <c r="T218" s="272"/>
      <c r="U218" s="272"/>
      <c r="V218" s="272"/>
      <c r="W218" s="272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55" t="s">
        <v>1005</v>
      </c>
      <c r="D220" s="255"/>
      <c r="E220" s="255"/>
      <c r="F220" s="255"/>
      <c r="H220" s="54"/>
      <c r="I220" s="54"/>
      <c r="J220" s="54"/>
      <c r="O220" s="255" t="s">
        <v>1008</v>
      </c>
      <c r="P220" s="255"/>
      <c r="Q220" s="255"/>
      <c r="R220" s="255"/>
      <c r="S220" s="255"/>
      <c r="T220" s="255"/>
      <c r="U220" s="255"/>
      <c r="V220" s="255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12</v>
      </c>
      <c r="D221" s="54"/>
      <c r="E221" s="273">
        <v>2019</v>
      </c>
      <c r="F221" s="273"/>
      <c r="H221" s="54"/>
      <c r="I221" s="54"/>
      <c r="J221" s="54"/>
      <c r="O221" s="183">
        <v>20</v>
      </c>
      <c r="P221" s="183"/>
      <c r="Q221" s="183"/>
      <c r="R221" s="183"/>
      <c r="S221" s="183"/>
      <c r="T221" s="183"/>
      <c r="U221" s="183"/>
      <c r="V221" s="183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1006</v>
      </c>
      <c r="D222" s="105"/>
      <c r="E222" s="274" t="s">
        <v>1007</v>
      </c>
      <c r="F222" s="274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275" t="s">
        <v>966</v>
      </c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51" t="s">
        <v>25</v>
      </c>
      <c r="B225" s="252"/>
      <c r="C225" s="255" t="s">
        <v>22</v>
      </c>
      <c r="D225" s="255"/>
      <c r="E225" s="256" t="s">
        <v>3</v>
      </c>
      <c r="F225" s="258" t="s">
        <v>329</v>
      </c>
      <c r="G225" s="259"/>
      <c r="H225" s="259"/>
      <c r="I225" s="259"/>
      <c r="J225" s="259"/>
      <c r="K225" s="259"/>
      <c r="L225" s="259"/>
      <c r="M225" s="259"/>
      <c r="N225" s="259"/>
      <c r="O225" s="259"/>
      <c r="P225" s="259"/>
      <c r="Q225" s="259"/>
      <c r="R225" s="259"/>
      <c r="S225" s="259"/>
      <c r="T225" s="260"/>
      <c r="U225" s="109"/>
      <c r="V225" s="174" t="s">
        <v>27</v>
      </c>
      <c r="W225" s="255" t="s">
        <v>1023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53"/>
      <c r="B226" s="254"/>
      <c r="C226" s="255"/>
      <c r="D226" s="255"/>
      <c r="E226" s="257"/>
      <c r="F226" s="261" t="s">
        <v>300</v>
      </c>
      <c r="G226" s="262"/>
      <c r="H226" s="263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75"/>
      <c r="W226" s="255"/>
    </row>
    <row r="227" spans="1:33" ht="29.25" customHeight="1">
      <c r="A227" s="239" t="s">
        <v>1</v>
      </c>
      <c r="B227" s="239"/>
      <c r="C227" s="276" t="s">
        <v>1091</v>
      </c>
      <c r="D227" s="276"/>
      <c r="E227" s="116" t="s">
        <v>1092</v>
      </c>
      <c r="F227" s="207" t="s">
        <v>1000</v>
      </c>
      <c r="G227" s="242"/>
      <c r="H227" s="208"/>
      <c r="I227" s="99"/>
      <c r="J227" s="77"/>
      <c r="K227" s="77"/>
      <c r="L227" s="77"/>
      <c r="M227" s="77"/>
      <c r="N227" s="77">
        <v>3</v>
      </c>
      <c r="O227" s="77"/>
      <c r="P227" s="77"/>
      <c r="Q227" s="77"/>
      <c r="R227" s="77"/>
      <c r="S227" s="77"/>
      <c r="T227" s="77">
        <v>17</v>
      </c>
      <c r="U227" s="78"/>
      <c r="V227" s="119">
        <f>IF(SUM(I227:T227)=0,"",SUM(I227:T227))</f>
        <v>20</v>
      </c>
      <c r="W227" s="243" t="str">
        <f>IF($G$218="porcentaje",FIXED(V227/V228*100,2)&amp;"%",IF($G$218="Promedio",V227/V228,IF($G$218="variación porcentual",FIXED(((V227/V228)-1)*100,2)&amp;"%",IF($G$218="OTRAS","CAPTURAR EL RESULTADO DEL INDICADOR"))))</f>
        <v>66.67%</v>
      </c>
      <c r="Y227" s="1"/>
      <c r="AC227" s="10"/>
      <c r="AF227" s="10"/>
      <c r="AG227" s="10"/>
    </row>
    <row r="228" spans="1:33" ht="30" customHeight="1">
      <c r="A228" s="239" t="s">
        <v>2</v>
      </c>
      <c r="B228" s="239"/>
      <c r="C228" s="276" t="s">
        <v>1090</v>
      </c>
      <c r="D228" s="276"/>
      <c r="E228" s="116" t="s">
        <v>1092</v>
      </c>
      <c r="F228" s="207" t="s">
        <v>1001</v>
      </c>
      <c r="G228" s="242"/>
      <c r="H228" s="208"/>
      <c r="I228" s="99"/>
      <c r="J228" s="77"/>
      <c r="K228" s="77"/>
      <c r="L228" s="77"/>
      <c r="M228" s="77"/>
      <c r="N228" s="77">
        <v>6</v>
      </c>
      <c r="O228" s="77"/>
      <c r="P228" s="77"/>
      <c r="Q228" s="77"/>
      <c r="R228" s="77"/>
      <c r="S228" s="77"/>
      <c r="T228" s="77">
        <v>6</v>
      </c>
      <c r="U228" s="77">
        <f>SUM(I228:T228)</f>
        <v>12</v>
      </c>
      <c r="V228" s="119">
        <f>IF(SUM(I228:T228)=0,"",SUM(I228:T228))</f>
        <v>12</v>
      </c>
      <c r="W228" s="243"/>
      <c r="Y228" s="1"/>
      <c r="AA228" s="3"/>
      <c r="AC228" s="10"/>
      <c r="AF228" s="10"/>
      <c r="AG228" s="10"/>
    </row>
    <row r="229" spans="1:33" ht="17.25" customHeight="1">
      <c r="A229" s="250" t="s">
        <v>298</v>
      </c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</row>
    <row r="230" spans="1:33" s="3" customFormat="1" ht="15.75" customHeight="1">
      <c r="A230" s="251" t="s">
        <v>25</v>
      </c>
      <c r="B230" s="252"/>
      <c r="C230" s="255" t="s">
        <v>22</v>
      </c>
      <c r="D230" s="255"/>
      <c r="E230" s="256" t="s">
        <v>3</v>
      </c>
      <c r="F230" s="258" t="s">
        <v>329</v>
      </c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60"/>
      <c r="U230" s="109"/>
      <c r="V230" s="174" t="s">
        <v>27</v>
      </c>
      <c r="W230" s="255" t="s">
        <v>332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53"/>
      <c r="B231" s="254"/>
      <c r="C231" s="255"/>
      <c r="D231" s="255"/>
      <c r="E231" s="257"/>
      <c r="F231" s="261" t="s">
        <v>298</v>
      </c>
      <c r="G231" s="262"/>
      <c r="H231" s="263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75"/>
      <c r="W231" s="255"/>
    </row>
    <row r="232" spans="1:33" ht="29.25" customHeight="1">
      <c r="A232" s="239" t="s">
        <v>1</v>
      </c>
      <c r="B232" s="239"/>
      <c r="C232" s="240" t="str">
        <f>IF(C227=0,"",C227)</f>
        <v>Presentacion de eventos 2020</v>
      </c>
      <c r="D232" s="241"/>
      <c r="E232" s="138" t="str">
        <f>IF(E227=0,"",E227)</f>
        <v>eventos</v>
      </c>
      <c r="F232" s="207" t="s">
        <v>1021</v>
      </c>
      <c r="G232" s="242"/>
      <c r="H232" s="208"/>
      <c r="I232" s="99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8"/>
      <c r="V232" s="119" t="str">
        <f>IF(SUM(I232:T232)=0,"",SUM(I232:T232))</f>
        <v/>
      </c>
      <c r="W232" s="243" t="e">
        <f>IF($G$218="porcentaje",FIXED(V232/V233*100,2)&amp;"%",IF($G$218="Promedio",V232/V233,IF($G$218="variación porcentual",FIXED(((V232/V233)-1)*100,2)&amp;"%",IF($G$218="OTRAS","CAPTURAR EL RESULTADO DEL INDICADOR"))))</f>
        <v>#VALUE!</v>
      </c>
      <c r="Y232" s="1"/>
      <c r="AC232" s="10"/>
      <c r="AF232" s="10"/>
      <c r="AG232" s="10"/>
    </row>
    <row r="233" spans="1:33" ht="30" customHeight="1">
      <c r="A233" s="239" t="s">
        <v>2</v>
      </c>
      <c r="B233" s="239"/>
      <c r="C233" s="240" t="str">
        <f>IF(C228=0,"",C228)</f>
        <v>Presentacion de eventos 2019</v>
      </c>
      <c r="D233" s="241"/>
      <c r="E233" s="138" t="str">
        <f>IF(E228=0,"",E228)</f>
        <v>eventos</v>
      </c>
      <c r="F233" s="207" t="s">
        <v>1022</v>
      </c>
      <c r="G233" s="242"/>
      <c r="H233" s="208"/>
      <c r="I233" s="99"/>
      <c r="J233" s="77"/>
      <c r="K233" s="77"/>
      <c r="L233" s="77"/>
      <c r="M233" s="77"/>
      <c r="N233" s="77">
        <v>6</v>
      </c>
      <c r="O233" s="77"/>
      <c r="P233" s="77"/>
      <c r="Q233" s="77"/>
      <c r="R233" s="77"/>
      <c r="S233" s="77"/>
      <c r="T233" s="77">
        <v>6</v>
      </c>
      <c r="U233" s="77">
        <f>SUM(I233:T233)</f>
        <v>12</v>
      </c>
      <c r="V233" s="119">
        <f>IF(SUM(I233:T233)=0,"",SUM(I233:T233))</f>
        <v>12</v>
      </c>
      <c r="W233" s="243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44" t="s">
        <v>967</v>
      </c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120" t="str">
        <f>IF(ISERROR(W232/W227)=TRUE,"",(W232/W227))</f>
        <v/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45" t="s">
        <v>1002</v>
      </c>
      <c r="B237" s="246"/>
      <c r="C237" s="246"/>
      <c r="D237" s="246"/>
      <c r="E237" s="246"/>
      <c r="F237" s="247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9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71" customFormat="1" ht="48" customHeight="1">
      <c r="A239" s="255" t="s">
        <v>1081</v>
      </c>
      <c r="B239" s="255"/>
      <c r="C239" s="266" t="s">
        <v>1149</v>
      </c>
      <c r="D239" s="267"/>
      <c r="E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8"/>
      <c r="X239" s="70"/>
      <c r="Z239" s="70"/>
      <c r="AA239" s="70"/>
      <c r="AB239" s="70"/>
      <c r="AC239" s="70"/>
      <c r="AD239" s="70"/>
      <c r="AE239" s="70"/>
      <c r="AF239" s="70"/>
      <c r="AG239" s="70"/>
    </row>
    <row r="240" spans="1:33" s="3" customFormat="1" ht="6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153" customFormat="1" ht="13.5" customHeight="1">
      <c r="A241" s="269" t="s">
        <v>1011</v>
      </c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1"/>
      <c r="X241" s="72"/>
      <c r="Z241" s="72"/>
      <c r="AA241" s="72"/>
      <c r="AB241" s="72"/>
      <c r="AC241" s="72"/>
      <c r="AD241" s="72"/>
      <c r="AE241" s="72"/>
      <c r="AF241" s="72"/>
      <c r="AG241" s="72"/>
    </row>
    <row r="242" spans="1:33" s="153" customFormat="1" ht="4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95"/>
      <c r="X242" s="72"/>
      <c r="Z242" s="72"/>
      <c r="AA242" s="72"/>
      <c r="AB242" s="72"/>
      <c r="AC242" s="72"/>
      <c r="AD242" s="72"/>
      <c r="AE242" s="72"/>
      <c r="AF242" s="72"/>
      <c r="AG242" s="72"/>
    </row>
    <row r="243" spans="1:33" s="3" customFormat="1" ht="30" customHeight="1">
      <c r="A243" s="255" t="s">
        <v>22</v>
      </c>
      <c r="B243" s="255"/>
      <c r="C243" s="272" t="s">
        <v>1150</v>
      </c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3" customFormat="1" ht="3.75" customHeight="1">
      <c r="A244" s="69"/>
      <c r="B244" s="54"/>
      <c r="C244" s="54"/>
      <c r="D244" s="54"/>
      <c r="E244" s="54"/>
      <c r="F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95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3" customFormat="1" ht="27" customHeight="1">
      <c r="A245" s="258" t="s">
        <v>339</v>
      </c>
      <c r="B245" s="260"/>
      <c r="C245" s="108" t="s">
        <v>1085</v>
      </c>
      <c r="D245" s="54"/>
      <c r="E245" s="255" t="s">
        <v>4</v>
      </c>
      <c r="F245" s="255"/>
      <c r="G245" s="272" t="s">
        <v>1057</v>
      </c>
      <c r="H245" s="272"/>
      <c r="I245" s="272"/>
      <c r="J245" s="272"/>
      <c r="K245" s="54"/>
      <c r="L245" s="54"/>
      <c r="M245" s="255" t="s">
        <v>1010</v>
      </c>
      <c r="N245" s="255"/>
      <c r="O245" s="255"/>
      <c r="P245" s="255"/>
      <c r="Q245" s="272" t="s">
        <v>1151</v>
      </c>
      <c r="R245" s="272"/>
      <c r="S245" s="272"/>
      <c r="T245" s="272"/>
      <c r="U245" s="272"/>
      <c r="V245" s="272"/>
      <c r="W245" s="272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3" customFormat="1" ht="5.25" customHeight="1">
      <c r="A246" s="69"/>
      <c r="B246" s="54"/>
      <c r="C246" s="54"/>
      <c r="D246" s="54"/>
      <c r="E246" s="54"/>
      <c r="F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95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3" customFormat="1" ht="27" customHeight="1">
      <c r="A247" s="258" t="s">
        <v>1019</v>
      </c>
      <c r="B247" s="260"/>
      <c r="C247" s="151" t="s">
        <v>1056</v>
      </c>
      <c r="D247" s="54"/>
      <c r="E247" s="258" t="s">
        <v>24</v>
      </c>
      <c r="F247" s="260"/>
      <c r="G247" s="272" t="s">
        <v>1053</v>
      </c>
      <c r="H247" s="272"/>
      <c r="I247" s="272"/>
      <c r="J247" s="272"/>
      <c r="K247" s="54"/>
      <c r="L247" s="54"/>
      <c r="M247" s="255" t="s">
        <v>1020</v>
      </c>
      <c r="N247" s="255"/>
      <c r="O247" s="255"/>
      <c r="P247" s="255"/>
      <c r="Q247" s="272" t="s">
        <v>1055</v>
      </c>
      <c r="R247" s="272"/>
      <c r="S247" s="272"/>
      <c r="T247" s="272"/>
      <c r="U247" s="272"/>
      <c r="V247" s="272"/>
      <c r="W247" s="272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153" customFormat="1" ht="5.2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3"/>
      <c r="X248" s="72"/>
      <c r="Z248" s="72"/>
      <c r="AA248" s="72"/>
      <c r="AB248" s="72"/>
      <c r="AC248" s="72"/>
      <c r="AD248" s="72"/>
      <c r="AE248" s="72"/>
      <c r="AF248" s="72"/>
      <c r="AG248" s="72"/>
    </row>
    <row r="249" spans="1:33" s="153" customFormat="1" ht="15.75" customHeight="1">
      <c r="C249" s="255" t="s">
        <v>1005</v>
      </c>
      <c r="D249" s="255"/>
      <c r="E249" s="255"/>
      <c r="F249" s="255"/>
      <c r="H249" s="54"/>
      <c r="I249" s="54"/>
      <c r="J249" s="54"/>
      <c r="O249" s="255" t="s">
        <v>1008</v>
      </c>
      <c r="P249" s="255"/>
      <c r="Q249" s="255"/>
      <c r="R249" s="255"/>
      <c r="S249" s="255"/>
      <c r="T249" s="255"/>
      <c r="U249" s="255"/>
      <c r="V249" s="255"/>
      <c r="W249" s="95"/>
      <c r="X249" s="72"/>
      <c r="Z249" s="72"/>
      <c r="AA249" s="72"/>
      <c r="AB249" s="72"/>
      <c r="AC249" s="72"/>
      <c r="AD249" s="72"/>
      <c r="AE249" s="72"/>
      <c r="AF249" s="72"/>
      <c r="AG249" s="72"/>
    </row>
    <row r="250" spans="1:33" s="153" customFormat="1" ht="24.75" customHeight="1">
      <c r="A250" s="54"/>
      <c r="B250" s="54"/>
      <c r="C250" s="54">
        <v>28782</v>
      </c>
      <c r="D250" s="54"/>
      <c r="E250" s="273">
        <v>2019</v>
      </c>
      <c r="F250" s="273"/>
      <c r="H250" s="54"/>
      <c r="I250" s="54"/>
      <c r="J250" s="54"/>
      <c r="O250" s="183">
        <v>28782</v>
      </c>
      <c r="P250" s="183"/>
      <c r="Q250" s="183"/>
      <c r="R250" s="183"/>
      <c r="S250" s="183"/>
      <c r="T250" s="183"/>
      <c r="U250" s="183"/>
      <c r="V250" s="183"/>
      <c r="X250" s="72"/>
      <c r="Z250" s="72"/>
      <c r="AA250" s="72"/>
      <c r="AB250" s="72"/>
      <c r="AC250" s="72"/>
      <c r="AD250" s="72"/>
      <c r="AE250" s="72"/>
      <c r="AF250" s="72"/>
      <c r="AG250" s="72"/>
    </row>
    <row r="251" spans="1:33" s="104" customFormat="1" ht="12" customHeight="1">
      <c r="C251" s="152" t="s">
        <v>1006</v>
      </c>
      <c r="D251" s="105"/>
      <c r="E251" s="274" t="s">
        <v>1007</v>
      </c>
      <c r="F251" s="274"/>
      <c r="G251" s="105"/>
      <c r="I251" s="105"/>
      <c r="J251" s="105"/>
      <c r="K251" s="105"/>
      <c r="L251" s="105"/>
      <c r="M251" s="105"/>
      <c r="N251" s="105"/>
      <c r="O251" s="152"/>
      <c r="P251" s="152"/>
      <c r="Q251" s="152"/>
      <c r="R251" s="152"/>
      <c r="S251" s="152"/>
      <c r="T251" s="152"/>
      <c r="U251" s="152"/>
      <c r="V251" s="152"/>
      <c r="W251" s="106"/>
      <c r="X251" s="107"/>
      <c r="Z251" s="107"/>
      <c r="AA251" s="107"/>
      <c r="AB251" s="107"/>
      <c r="AC251" s="107"/>
      <c r="AD251" s="107"/>
      <c r="AE251" s="107"/>
      <c r="AF251" s="107"/>
      <c r="AG251" s="107"/>
    </row>
    <row r="252" spans="1:33" s="153" customFormat="1" ht="3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95"/>
      <c r="X252" s="72"/>
      <c r="Z252" s="72"/>
      <c r="AA252" s="72"/>
      <c r="AB252" s="72"/>
      <c r="AC252" s="72"/>
      <c r="AD252" s="72"/>
      <c r="AE252" s="72"/>
      <c r="AF252" s="72"/>
      <c r="AG252" s="72"/>
    </row>
    <row r="253" spans="1:33" s="3" customFormat="1" ht="20.25" customHeight="1">
      <c r="A253" s="275" t="s">
        <v>966</v>
      </c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3" customFormat="1" ht="15.75" customHeight="1">
      <c r="A254" s="251" t="s">
        <v>25</v>
      </c>
      <c r="B254" s="252"/>
      <c r="C254" s="255" t="s">
        <v>22</v>
      </c>
      <c r="D254" s="255"/>
      <c r="E254" s="256" t="s">
        <v>3</v>
      </c>
      <c r="F254" s="258" t="s">
        <v>329</v>
      </c>
      <c r="G254" s="259"/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59"/>
      <c r="T254" s="260"/>
      <c r="U254" s="148"/>
      <c r="V254" s="174" t="s">
        <v>27</v>
      </c>
      <c r="W254" s="255" t="s">
        <v>1023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253"/>
      <c r="B255" s="254"/>
      <c r="C255" s="255"/>
      <c r="D255" s="255"/>
      <c r="E255" s="257"/>
      <c r="F255" s="261" t="s">
        <v>300</v>
      </c>
      <c r="G255" s="262"/>
      <c r="H255" s="263"/>
      <c r="I255" s="76" t="s">
        <v>28</v>
      </c>
      <c r="J255" s="76" t="s">
        <v>7</v>
      </c>
      <c r="K255" s="76" t="s">
        <v>8</v>
      </c>
      <c r="L255" s="76" t="s">
        <v>9</v>
      </c>
      <c r="M255" s="76" t="s">
        <v>10</v>
      </c>
      <c r="N255" s="76" t="s">
        <v>11</v>
      </c>
      <c r="O255" s="76" t="s">
        <v>12</v>
      </c>
      <c r="P255" s="76" t="s">
        <v>13</v>
      </c>
      <c r="Q255" s="76" t="s">
        <v>14</v>
      </c>
      <c r="R255" s="76" t="s">
        <v>15</v>
      </c>
      <c r="S255" s="76" t="s">
        <v>16</v>
      </c>
      <c r="T255" s="76" t="s">
        <v>17</v>
      </c>
      <c r="U255" s="14"/>
      <c r="V255" s="175"/>
      <c r="W255" s="255"/>
    </row>
    <row r="256" spans="1:33" ht="29.25" customHeight="1">
      <c r="A256" s="239" t="s">
        <v>1</v>
      </c>
      <c r="B256" s="239"/>
      <c r="C256" s="276" t="s">
        <v>1152</v>
      </c>
      <c r="D256" s="276"/>
      <c r="E256" s="116" t="s">
        <v>1066</v>
      </c>
      <c r="F256" s="207" t="s">
        <v>1000</v>
      </c>
      <c r="G256" s="242"/>
      <c r="H256" s="208"/>
      <c r="I256" s="99"/>
      <c r="J256" s="77"/>
      <c r="K256" s="77"/>
      <c r="L256" s="77"/>
      <c r="M256" s="77"/>
      <c r="N256" s="77">
        <v>14391</v>
      </c>
      <c r="O256" s="77"/>
      <c r="P256" s="77"/>
      <c r="Q256" s="77"/>
      <c r="R256" s="77"/>
      <c r="S256" s="77"/>
      <c r="T256" s="77">
        <v>14391</v>
      </c>
      <c r="U256" s="78"/>
      <c r="V256" s="119">
        <f>IF(SUM(I256:T256)=0,"",SUM(I256:T256))</f>
        <v>28782</v>
      </c>
      <c r="W256" s="243" t="str">
        <f>IF($G$160="porcentaje",FIXED(V256/V257*100,2)&amp;"%",IF($G$160="Promedio",V256/V257,IF($G$160="variación porcentual",FIXED(((V256/V257)-1)*100,2)&amp;"%",IF($G$160="OTRAS","CAPTURAR EL RESULTADO DEL INDICADOR"))))</f>
        <v>100.00%</v>
      </c>
      <c r="Y256" s="1"/>
      <c r="AC256" s="10"/>
      <c r="AF256" s="10"/>
      <c r="AG256" s="10"/>
    </row>
    <row r="257" spans="1:33" ht="30" customHeight="1">
      <c r="A257" s="239" t="s">
        <v>2</v>
      </c>
      <c r="B257" s="239"/>
      <c r="C257" s="276" t="s">
        <v>1153</v>
      </c>
      <c r="D257" s="276"/>
      <c r="E257" s="116" t="s">
        <v>1093</v>
      </c>
      <c r="F257" s="207" t="s">
        <v>1001</v>
      </c>
      <c r="G257" s="242"/>
      <c r="H257" s="208"/>
      <c r="I257" s="99"/>
      <c r="J257" s="77"/>
      <c r="K257" s="77"/>
      <c r="L257" s="77"/>
      <c r="M257" s="77"/>
      <c r="N257" s="77">
        <v>14391</v>
      </c>
      <c r="O257" s="77"/>
      <c r="P257" s="77"/>
      <c r="Q257" s="77"/>
      <c r="R257" s="77"/>
      <c r="S257" s="77"/>
      <c r="T257" s="77">
        <v>14391</v>
      </c>
      <c r="U257" s="77">
        <f>SUM(I257:T257)</f>
        <v>28782</v>
      </c>
      <c r="V257" s="119">
        <f>IF(SUM(I257:T257)=0,"",SUM(I257:T257))</f>
        <v>28782</v>
      </c>
      <c r="W257" s="243"/>
      <c r="Y257" s="1"/>
      <c r="AA257" s="3"/>
      <c r="AC257" s="10"/>
      <c r="AF257" s="10"/>
      <c r="AG257" s="10"/>
    </row>
    <row r="258" spans="1:33" ht="17.25" customHeight="1">
      <c r="A258" s="250" t="s">
        <v>298</v>
      </c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</row>
    <row r="259" spans="1:33" s="3" customFormat="1" ht="15.75" customHeight="1">
      <c r="A259" s="251" t="s">
        <v>25</v>
      </c>
      <c r="B259" s="252"/>
      <c r="C259" s="255" t="s">
        <v>22</v>
      </c>
      <c r="D259" s="255"/>
      <c r="E259" s="256" t="s">
        <v>3</v>
      </c>
      <c r="F259" s="258" t="s">
        <v>329</v>
      </c>
      <c r="G259" s="259"/>
      <c r="H259" s="259"/>
      <c r="I259" s="259"/>
      <c r="J259" s="259"/>
      <c r="K259" s="259"/>
      <c r="L259" s="259"/>
      <c r="M259" s="259"/>
      <c r="N259" s="259"/>
      <c r="O259" s="259"/>
      <c r="P259" s="259"/>
      <c r="Q259" s="259"/>
      <c r="R259" s="259"/>
      <c r="S259" s="259"/>
      <c r="T259" s="260"/>
      <c r="U259" s="148"/>
      <c r="V259" s="174" t="s">
        <v>27</v>
      </c>
      <c r="W259" s="255" t="s">
        <v>332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253"/>
      <c r="B260" s="254"/>
      <c r="C260" s="255"/>
      <c r="D260" s="255"/>
      <c r="E260" s="257"/>
      <c r="F260" s="261" t="s">
        <v>298</v>
      </c>
      <c r="G260" s="262"/>
      <c r="H260" s="263"/>
      <c r="I260" s="76" t="s">
        <v>28</v>
      </c>
      <c r="J260" s="76" t="s">
        <v>7</v>
      </c>
      <c r="K260" s="76" t="s">
        <v>8</v>
      </c>
      <c r="L260" s="76" t="s">
        <v>9</v>
      </c>
      <c r="M260" s="76" t="s">
        <v>10</v>
      </c>
      <c r="N260" s="76" t="s">
        <v>11</v>
      </c>
      <c r="O260" s="76" t="s">
        <v>12</v>
      </c>
      <c r="P260" s="76" t="s">
        <v>13</v>
      </c>
      <c r="Q260" s="76" t="s">
        <v>14</v>
      </c>
      <c r="R260" s="76" t="s">
        <v>15</v>
      </c>
      <c r="S260" s="76" t="s">
        <v>16</v>
      </c>
      <c r="T260" s="76" t="s">
        <v>17</v>
      </c>
      <c r="U260" s="14"/>
      <c r="V260" s="175"/>
      <c r="W260" s="255"/>
    </row>
    <row r="261" spans="1:33" ht="29.25" customHeight="1">
      <c r="A261" s="239" t="s">
        <v>1</v>
      </c>
      <c r="B261" s="239"/>
      <c r="C261" s="240" t="str">
        <f>IF(C256=0,"",C256)</f>
        <v>Beneficiados 2020</v>
      </c>
      <c r="D261" s="241"/>
      <c r="E261" s="150" t="str">
        <f>IF(E256=0,"",E256)</f>
        <v>Actividad</v>
      </c>
      <c r="F261" s="207" t="s">
        <v>1021</v>
      </c>
      <c r="G261" s="242"/>
      <c r="H261" s="208"/>
      <c r="I261" s="99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8"/>
      <c r="V261" s="119" t="str">
        <f>IF(SUM(I261:T261)=0,"",SUM(I261:T261))</f>
        <v/>
      </c>
      <c r="W261" s="243" t="e">
        <f>IF($G$160="porcentaje",FIXED(V261/V262*100,2)&amp;"%",IF($G$160="Promedio",V261/V262,IF($G$160="variación porcentual",FIXED(((V261/V262)-1)*100,2)&amp;"%",IF($G$160="OTRAS","CAPTURAR EL RESULTADO DEL INDICADOR"))))</f>
        <v>#VALUE!</v>
      </c>
      <c r="Y261" s="1"/>
      <c r="AC261" s="10"/>
      <c r="AF261" s="10"/>
      <c r="AG261" s="10"/>
    </row>
    <row r="262" spans="1:33" ht="30" customHeight="1">
      <c r="A262" s="239" t="s">
        <v>2</v>
      </c>
      <c r="B262" s="239"/>
      <c r="C262" s="240" t="str">
        <f>IF(C257=0,"",C257)</f>
        <v>Beneficiados 2019</v>
      </c>
      <c r="D262" s="241"/>
      <c r="E262" s="150" t="str">
        <f>IF(E257=0,"",E257)</f>
        <v>Beneficiados</v>
      </c>
      <c r="F262" s="207" t="s">
        <v>1022</v>
      </c>
      <c r="G262" s="242"/>
      <c r="H262" s="208"/>
      <c r="I262" s="99"/>
      <c r="J262" s="77"/>
      <c r="K262" s="77"/>
      <c r="L262" s="77"/>
      <c r="M262" s="77"/>
      <c r="N262" s="77">
        <v>14391</v>
      </c>
      <c r="O262" s="77"/>
      <c r="P262" s="77"/>
      <c r="Q262" s="77"/>
      <c r="R262" s="77"/>
      <c r="S262" s="77"/>
      <c r="T262" s="77">
        <v>14391</v>
      </c>
      <c r="U262" s="77">
        <f>SUM(I262:T262)</f>
        <v>28782</v>
      </c>
      <c r="V262" s="119">
        <f>IF(SUM(I262:T262)=0,"",SUM(I262:T262))</f>
        <v>28782</v>
      </c>
      <c r="W262" s="243"/>
      <c r="Y262" s="1"/>
      <c r="AA262" s="3"/>
      <c r="AC262" s="10"/>
      <c r="AF262" s="10"/>
      <c r="AG262" s="10"/>
    </row>
    <row r="263" spans="1:33" s="72" customFormat="1" ht="5.25" customHeight="1">
      <c r="A263" s="79"/>
      <c r="B263" s="79"/>
      <c r="C263" s="79"/>
      <c r="D263" s="80"/>
      <c r="E263" s="80"/>
      <c r="F263" s="81"/>
      <c r="G263" s="81"/>
      <c r="H263" s="81"/>
      <c r="I263" s="82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4"/>
      <c r="V263" s="85"/>
      <c r="W263" s="86"/>
      <c r="X263" s="88"/>
      <c r="Y263" s="153"/>
      <c r="AC263" s="88"/>
      <c r="AD263" s="88"/>
      <c r="AE263" s="88"/>
      <c r="AF263" s="88"/>
      <c r="AG263" s="88"/>
    </row>
    <row r="264" spans="1:33" ht="16.5" customHeight="1">
      <c r="A264" s="244" t="s">
        <v>967</v>
      </c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120" t="str">
        <f>IF(ISERROR(W261/W256)=TRUE,"",(W261/W256))</f>
        <v/>
      </c>
      <c r="X264" s="10"/>
      <c r="AC264" s="10"/>
      <c r="AD264" s="10"/>
      <c r="AE264" s="10"/>
      <c r="AF264" s="10"/>
      <c r="AG264" s="10"/>
    </row>
    <row r="265" spans="1:33" ht="6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87"/>
      <c r="X265" s="10"/>
      <c r="AC265" s="10"/>
      <c r="AD265" s="10"/>
      <c r="AE265" s="10"/>
      <c r="AF265" s="10"/>
      <c r="AG265" s="10"/>
    </row>
    <row r="266" spans="1:33" s="3" customFormat="1" ht="33" customHeight="1">
      <c r="A266" s="245" t="s">
        <v>1002</v>
      </c>
      <c r="B266" s="246"/>
      <c r="C266" s="246"/>
      <c r="D266" s="246"/>
      <c r="E266" s="246"/>
      <c r="F266" s="247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9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3" customFormat="1" ht="3.7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s="71" customFormat="1" ht="48" customHeight="1">
      <c r="A268" s="255" t="s">
        <v>1163</v>
      </c>
      <c r="B268" s="255"/>
      <c r="C268" s="266" t="s">
        <v>1165</v>
      </c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8"/>
      <c r="X268" s="70"/>
      <c r="Z268" s="70"/>
      <c r="AA268" s="70"/>
      <c r="AB268" s="70"/>
      <c r="AC268" s="70"/>
      <c r="AD268" s="70"/>
      <c r="AE268" s="70"/>
      <c r="AF268" s="70"/>
      <c r="AG268" s="70"/>
    </row>
    <row r="269" spans="1:33" s="3" customFormat="1" ht="6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9" customFormat="1" ht="13.5" customHeight="1">
      <c r="A270" s="269" t="s">
        <v>1011</v>
      </c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1"/>
      <c r="X270" s="72"/>
      <c r="Z270" s="72"/>
      <c r="AA270" s="72"/>
      <c r="AB270" s="72"/>
      <c r="AC270" s="72"/>
      <c r="AD270" s="72"/>
      <c r="AE270" s="72"/>
      <c r="AF270" s="72"/>
      <c r="AG270" s="72"/>
    </row>
    <row r="271" spans="1:33" s="9" customFormat="1" ht="4.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95"/>
      <c r="X271" s="72"/>
      <c r="Z271" s="72"/>
      <c r="AA271" s="72"/>
      <c r="AB271" s="72"/>
      <c r="AC271" s="72"/>
      <c r="AD271" s="72"/>
      <c r="AE271" s="72"/>
      <c r="AF271" s="72"/>
      <c r="AG271" s="72"/>
    </row>
    <row r="272" spans="1:33" s="3" customFormat="1" ht="30" customHeight="1">
      <c r="A272" s="255" t="s">
        <v>22</v>
      </c>
      <c r="B272" s="255"/>
      <c r="C272" s="272" t="s">
        <v>1166</v>
      </c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3" customFormat="1" ht="3.75" customHeight="1">
      <c r="A273" s="69"/>
      <c r="B273" s="54"/>
      <c r="C273" s="54"/>
      <c r="D273" s="54"/>
      <c r="E273" s="54"/>
      <c r="F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95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3" customFormat="1" ht="27" customHeight="1">
      <c r="A274" s="258" t="s">
        <v>339</v>
      </c>
      <c r="B274" s="260"/>
      <c r="C274" s="108" t="s">
        <v>1085</v>
      </c>
      <c r="D274" s="54"/>
      <c r="E274" s="255" t="s">
        <v>4</v>
      </c>
      <c r="F274" s="255"/>
      <c r="G274" s="272" t="s">
        <v>1057</v>
      </c>
      <c r="H274" s="272"/>
      <c r="I274" s="272"/>
      <c r="J274" s="272"/>
      <c r="K274" s="54"/>
      <c r="L274" s="54"/>
      <c r="M274" s="255" t="s">
        <v>1010</v>
      </c>
      <c r="N274" s="255"/>
      <c r="O274" s="255"/>
      <c r="P274" s="255"/>
      <c r="Q274" s="272" t="s">
        <v>1167</v>
      </c>
      <c r="R274" s="272"/>
      <c r="S274" s="272"/>
      <c r="T274" s="272"/>
      <c r="U274" s="272"/>
      <c r="V274" s="272"/>
      <c r="W274" s="272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3" customFormat="1" ht="5.25" customHeight="1">
      <c r="A275" s="69"/>
      <c r="B275" s="54"/>
      <c r="C275" s="54"/>
      <c r="D275" s="54"/>
      <c r="E275" s="54"/>
      <c r="F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95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3" customFormat="1" ht="27" customHeight="1">
      <c r="A276" s="258" t="s">
        <v>1019</v>
      </c>
      <c r="B276" s="260"/>
      <c r="C276" s="115" t="s">
        <v>1056</v>
      </c>
      <c r="D276" s="54"/>
      <c r="E276" s="258" t="s">
        <v>24</v>
      </c>
      <c r="F276" s="260"/>
      <c r="G276" s="272" t="s">
        <v>1164</v>
      </c>
      <c r="H276" s="272"/>
      <c r="I276" s="272"/>
      <c r="J276" s="272"/>
      <c r="K276" s="54"/>
      <c r="L276" s="54"/>
      <c r="M276" s="255" t="s">
        <v>1020</v>
      </c>
      <c r="N276" s="255"/>
      <c r="O276" s="255"/>
      <c r="P276" s="255"/>
      <c r="Q276" s="272" t="s">
        <v>1055</v>
      </c>
      <c r="R276" s="272"/>
      <c r="S276" s="272"/>
      <c r="T276" s="272"/>
      <c r="U276" s="272"/>
      <c r="V276" s="272"/>
      <c r="W276" s="272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9" customFormat="1" ht="5.2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3"/>
      <c r="X277" s="72"/>
      <c r="Z277" s="72"/>
      <c r="AA277" s="72"/>
      <c r="AB277" s="72"/>
      <c r="AC277" s="72"/>
      <c r="AD277" s="72"/>
      <c r="AE277" s="72"/>
      <c r="AF277" s="72"/>
      <c r="AG277" s="72"/>
    </row>
    <row r="278" spans="1:33" s="9" customFormat="1" ht="15.75" customHeight="1">
      <c r="C278" s="255" t="s">
        <v>1005</v>
      </c>
      <c r="D278" s="255"/>
      <c r="E278" s="255"/>
      <c r="F278" s="255"/>
      <c r="H278" s="54"/>
      <c r="I278" s="54"/>
      <c r="J278" s="54"/>
      <c r="O278" s="255" t="s">
        <v>1008</v>
      </c>
      <c r="P278" s="255"/>
      <c r="Q278" s="255"/>
      <c r="R278" s="255"/>
      <c r="S278" s="255"/>
      <c r="T278" s="255"/>
      <c r="U278" s="255"/>
      <c r="V278" s="255"/>
      <c r="W278" s="95"/>
      <c r="X278" s="72"/>
      <c r="Z278" s="72"/>
      <c r="AA278" s="72"/>
      <c r="AB278" s="72"/>
      <c r="AC278" s="72"/>
      <c r="AD278" s="72"/>
      <c r="AE278" s="72"/>
      <c r="AF278" s="72"/>
      <c r="AG278" s="72"/>
    </row>
    <row r="279" spans="1:33" s="9" customFormat="1" ht="24.75" customHeight="1">
      <c r="A279" s="54"/>
      <c r="B279" s="54"/>
      <c r="C279" s="54">
        <v>1</v>
      </c>
      <c r="D279" s="54"/>
      <c r="E279" s="273">
        <v>2020</v>
      </c>
      <c r="F279" s="273"/>
      <c r="H279" s="54"/>
      <c r="I279" s="54"/>
      <c r="J279" s="54"/>
      <c r="O279" s="183">
        <v>1</v>
      </c>
      <c r="P279" s="183"/>
      <c r="Q279" s="183"/>
      <c r="R279" s="183"/>
      <c r="S279" s="183"/>
      <c r="T279" s="183"/>
      <c r="U279" s="183"/>
      <c r="V279" s="183"/>
      <c r="X279" s="72"/>
      <c r="Z279" s="72"/>
      <c r="AA279" s="72"/>
      <c r="AB279" s="72"/>
      <c r="AC279" s="72"/>
      <c r="AD279" s="72"/>
      <c r="AE279" s="72"/>
      <c r="AF279" s="72"/>
      <c r="AG279" s="72"/>
    </row>
    <row r="280" spans="1:33" s="104" customFormat="1" ht="12" customHeight="1">
      <c r="C280" s="114" t="s">
        <v>1006</v>
      </c>
      <c r="D280" s="105"/>
      <c r="E280" s="274" t="s">
        <v>1007</v>
      </c>
      <c r="F280" s="274"/>
      <c r="G280" s="105"/>
      <c r="I280" s="105"/>
      <c r="J280" s="105"/>
      <c r="K280" s="105"/>
      <c r="L280" s="105"/>
      <c r="M280" s="105"/>
      <c r="N280" s="105"/>
      <c r="O280" s="114"/>
      <c r="P280" s="114"/>
      <c r="Q280" s="114"/>
      <c r="R280" s="114"/>
      <c r="S280" s="114"/>
      <c r="T280" s="114"/>
      <c r="U280" s="114"/>
      <c r="V280" s="114"/>
      <c r="W280" s="106"/>
      <c r="X280" s="107"/>
      <c r="Z280" s="107"/>
      <c r="AA280" s="107"/>
      <c r="AB280" s="107"/>
      <c r="AC280" s="107"/>
      <c r="AD280" s="107"/>
      <c r="AE280" s="107"/>
      <c r="AF280" s="107"/>
      <c r="AG280" s="107"/>
    </row>
    <row r="281" spans="1:33" s="9" customFormat="1" ht="3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95"/>
      <c r="X281" s="72"/>
      <c r="Z281" s="72"/>
      <c r="AA281" s="72"/>
      <c r="AB281" s="72"/>
      <c r="AC281" s="72"/>
      <c r="AD281" s="72"/>
      <c r="AE281" s="72"/>
      <c r="AF281" s="72"/>
      <c r="AG281" s="72"/>
    </row>
    <row r="282" spans="1:33" s="3" customFormat="1" ht="20.25" customHeight="1">
      <c r="A282" s="275" t="s">
        <v>966</v>
      </c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1"/>
      <c r="Z282" s="1"/>
      <c r="AA282" s="1"/>
      <c r="AB282" s="1"/>
      <c r="AC282" s="1"/>
      <c r="AD282" s="1"/>
      <c r="AE282" s="1"/>
      <c r="AF282" s="1"/>
      <c r="AG282" s="1"/>
    </row>
    <row r="283" spans="1:33" s="3" customFormat="1" ht="15.75" customHeight="1">
      <c r="A283" s="251" t="s">
        <v>25</v>
      </c>
      <c r="B283" s="252"/>
      <c r="C283" s="255" t="s">
        <v>22</v>
      </c>
      <c r="D283" s="255"/>
      <c r="E283" s="256" t="s">
        <v>3</v>
      </c>
      <c r="F283" s="258" t="s">
        <v>329</v>
      </c>
      <c r="G283" s="259"/>
      <c r="H283" s="259"/>
      <c r="I283" s="259"/>
      <c r="J283" s="259"/>
      <c r="K283" s="259"/>
      <c r="L283" s="259"/>
      <c r="M283" s="259"/>
      <c r="N283" s="259"/>
      <c r="O283" s="259"/>
      <c r="P283" s="259"/>
      <c r="Q283" s="259"/>
      <c r="R283" s="259"/>
      <c r="S283" s="259"/>
      <c r="T283" s="260"/>
      <c r="U283" s="109"/>
      <c r="V283" s="174" t="s">
        <v>27</v>
      </c>
      <c r="W283" s="255" t="s">
        <v>1023</v>
      </c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253"/>
      <c r="B284" s="254"/>
      <c r="C284" s="255"/>
      <c r="D284" s="255"/>
      <c r="E284" s="257"/>
      <c r="F284" s="261" t="s">
        <v>300</v>
      </c>
      <c r="G284" s="262"/>
      <c r="H284" s="263"/>
      <c r="I284" s="76" t="s">
        <v>28</v>
      </c>
      <c r="J284" s="76" t="s">
        <v>7</v>
      </c>
      <c r="K284" s="76" t="s">
        <v>8</v>
      </c>
      <c r="L284" s="76" t="s">
        <v>9</v>
      </c>
      <c r="M284" s="76" t="s">
        <v>10</v>
      </c>
      <c r="N284" s="76" t="s">
        <v>11</v>
      </c>
      <c r="O284" s="76" t="s">
        <v>12</v>
      </c>
      <c r="P284" s="76" t="s">
        <v>13</v>
      </c>
      <c r="Q284" s="76" t="s">
        <v>14</v>
      </c>
      <c r="R284" s="76" t="s">
        <v>15</v>
      </c>
      <c r="S284" s="76" t="s">
        <v>16</v>
      </c>
      <c r="T284" s="76" t="s">
        <v>17</v>
      </c>
      <c r="U284" s="14"/>
      <c r="V284" s="175"/>
      <c r="W284" s="255"/>
    </row>
    <row r="285" spans="1:33" ht="34.5" customHeight="1">
      <c r="A285" s="239" t="s">
        <v>1</v>
      </c>
      <c r="B285" s="239"/>
      <c r="C285" s="317" t="s">
        <v>1168</v>
      </c>
      <c r="D285" s="317"/>
      <c r="E285" s="154" t="s">
        <v>1162</v>
      </c>
      <c r="F285" s="207" t="s">
        <v>1000</v>
      </c>
      <c r="G285" s="242"/>
      <c r="H285" s="208"/>
      <c r="I285" s="99"/>
      <c r="J285" s="77"/>
      <c r="K285" s="77"/>
      <c r="L285" s="77"/>
      <c r="M285" s="77"/>
      <c r="N285" s="77">
        <v>1</v>
      </c>
      <c r="O285" s="77"/>
      <c r="P285" s="77"/>
      <c r="Q285" s="77"/>
      <c r="R285" s="77"/>
      <c r="S285" s="77"/>
      <c r="T285" s="77">
        <v>1</v>
      </c>
      <c r="U285" s="78"/>
      <c r="V285" s="119">
        <f>IF(SUM(I285:T285)=0,"",SUM(I285:T285))</f>
        <v>2</v>
      </c>
      <c r="W285" s="243" t="str">
        <f>IF($G$276="porcentaje",FIXED(V285/V286*100,2)&amp;"%",IF($G$276="Promedio",V285/V286,IF($G$276="variación porcentual",FIXED(((V285/V286)-1)*100,2)&amp;"%",IF($G$276="OTRAS","CAPTURAR EL RESULTADO DEL INDICADOR"))))</f>
        <v>CAPTURAR EL RESULTADO DEL INDICADOR</v>
      </c>
      <c r="Y285" s="1"/>
      <c r="AC285" s="10"/>
      <c r="AF285" s="10"/>
      <c r="AG285" s="10"/>
    </row>
    <row r="286" spans="1:33" ht="30" customHeight="1">
      <c r="A286" s="239" t="s">
        <v>2</v>
      </c>
      <c r="B286" s="239"/>
      <c r="C286" s="276"/>
      <c r="D286" s="276"/>
      <c r="E286" s="116"/>
      <c r="F286" s="207" t="s">
        <v>1001</v>
      </c>
      <c r="G286" s="242"/>
      <c r="H286" s="208"/>
      <c r="I286" s="99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>
        <f>SUM(I286:T286)</f>
        <v>0</v>
      </c>
      <c r="V286" s="119" t="str">
        <f>IF(SUM(I286:T286)=0,"",SUM(I286:T286))</f>
        <v/>
      </c>
      <c r="W286" s="243"/>
      <c r="Y286" s="1"/>
      <c r="AA286" s="3"/>
      <c r="AC286" s="10"/>
      <c r="AF286" s="10"/>
      <c r="AG286" s="10"/>
    </row>
    <row r="287" spans="1:33" ht="17.25" customHeight="1">
      <c r="A287" s="250" t="s">
        <v>298</v>
      </c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</row>
    <row r="288" spans="1:33" s="3" customFormat="1" ht="15.75" customHeight="1">
      <c r="A288" s="251" t="s">
        <v>25</v>
      </c>
      <c r="B288" s="252"/>
      <c r="C288" s="255" t="s">
        <v>22</v>
      </c>
      <c r="D288" s="255"/>
      <c r="E288" s="256" t="s">
        <v>3</v>
      </c>
      <c r="F288" s="258" t="s">
        <v>329</v>
      </c>
      <c r="G288" s="259"/>
      <c r="H288" s="259"/>
      <c r="I288" s="259"/>
      <c r="J288" s="259"/>
      <c r="K288" s="259"/>
      <c r="L288" s="259"/>
      <c r="M288" s="259"/>
      <c r="N288" s="259"/>
      <c r="O288" s="259"/>
      <c r="P288" s="259"/>
      <c r="Q288" s="259"/>
      <c r="R288" s="259"/>
      <c r="S288" s="259"/>
      <c r="T288" s="260"/>
      <c r="U288" s="109"/>
      <c r="V288" s="174" t="s">
        <v>27</v>
      </c>
      <c r="W288" s="255" t="s">
        <v>332</v>
      </c>
      <c r="X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253"/>
      <c r="B289" s="254"/>
      <c r="C289" s="255"/>
      <c r="D289" s="255"/>
      <c r="E289" s="257"/>
      <c r="F289" s="261" t="s">
        <v>298</v>
      </c>
      <c r="G289" s="262"/>
      <c r="H289" s="263"/>
      <c r="I289" s="76" t="s">
        <v>28</v>
      </c>
      <c r="J289" s="76" t="s">
        <v>7</v>
      </c>
      <c r="K289" s="76" t="s">
        <v>8</v>
      </c>
      <c r="L289" s="76" t="s">
        <v>9</v>
      </c>
      <c r="M289" s="76" t="s">
        <v>10</v>
      </c>
      <c r="N289" s="76" t="s">
        <v>11</v>
      </c>
      <c r="O289" s="76" t="s">
        <v>12</v>
      </c>
      <c r="P289" s="76" t="s">
        <v>13</v>
      </c>
      <c r="Q289" s="76" t="s">
        <v>14</v>
      </c>
      <c r="R289" s="76" t="s">
        <v>15</v>
      </c>
      <c r="S289" s="76" t="s">
        <v>16</v>
      </c>
      <c r="T289" s="76" t="s">
        <v>17</v>
      </c>
      <c r="U289" s="14"/>
      <c r="V289" s="175"/>
      <c r="W289" s="255"/>
    </row>
    <row r="290" spans="1:33" ht="35.25" customHeight="1">
      <c r="A290" s="239" t="s">
        <v>1</v>
      </c>
      <c r="B290" s="239"/>
      <c r="C290" s="240" t="str">
        <f>IF(C285=0,"",C285)</f>
        <v>Requisiciones de materiales de operación entregadas a las Unidades Administrativas</v>
      </c>
      <c r="D290" s="241"/>
      <c r="E290" s="138" t="str">
        <f>IF(E285=0,"",E285)</f>
        <v>Requisiciones</v>
      </c>
      <c r="F290" s="207" t="s">
        <v>1021</v>
      </c>
      <c r="G290" s="242"/>
      <c r="H290" s="208"/>
      <c r="I290" s="99"/>
      <c r="J290" s="77"/>
      <c r="K290" s="77"/>
      <c r="L290" s="77"/>
      <c r="M290" s="77"/>
      <c r="N290" s="77">
        <v>1</v>
      </c>
      <c r="O290" s="77"/>
      <c r="P290" s="77"/>
      <c r="Q290" s="77"/>
      <c r="R290" s="77"/>
      <c r="S290" s="77"/>
      <c r="T290" s="77">
        <v>1</v>
      </c>
      <c r="U290" s="78"/>
      <c r="V290" s="119">
        <f>IF(SUM(I290:T290)=0,"",SUM(I290:T290))</f>
        <v>2</v>
      </c>
      <c r="W290" s="243" t="str">
        <f>IF($G$276="porcentaje",FIXED(V290/V291*100,2)&amp;"%",IF($G$276="Promedio",V290/V291,IF($G$276="variación porcentual",FIXED(((V290/V291)-1)*100,2)&amp;"%",IF($G$276="OTRAS","CAPTURAR EL RESULTADO DEL INDICADOR"))))</f>
        <v>CAPTURAR EL RESULTADO DEL INDICADOR</v>
      </c>
      <c r="Y290" s="1"/>
      <c r="AC290" s="10"/>
      <c r="AF290" s="10"/>
      <c r="AG290" s="10"/>
    </row>
    <row r="291" spans="1:33" ht="30" customHeight="1">
      <c r="A291" s="239" t="s">
        <v>2</v>
      </c>
      <c r="B291" s="239"/>
      <c r="C291" s="240" t="str">
        <f>IF(C286=0,"",C286)</f>
        <v/>
      </c>
      <c r="D291" s="241"/>
      <c r="E291" s="138" t="str">
        <f>IF(E286=0,"",E286)</f>
        <v/>
      </c>
      <c r="F291" s="207" t="s">
        <v>1022</v>
      </c>
      <c r="G291" s="242"/>
      <c r="H291" s="208"/>
      <c r="I291" s="99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>
        <f>SUM(I291:T291)</f>
        <v>0</v>
      </c>
      <c r="V291" s="119" t="str">
        <f>IF(SUM(I291:T291)=0,"",SUM(I291:T291))</f>
        <v/>
      </c>
      <c r="W291" s="243"/>
      <c r="Y291" s="1"/>
      <c r="AA291" s="3"/>
      <c r="AC291" s="10"/>
      <c r="AF291" s="10"/>
      <c r="AG291" s="10"/>
    </row>
    <row r="292" spans="1:33" s="72" customFormat="1" ht="5.25" customHeight="1">
      <c r="A292" s="79"/>
      <c r="B292" s="79"/>
      <c r="C292" s="79"/>
      <c r="D292" s="80"/>
      <c r="E292" s="80"/>
      <c r="F292" s="81"/>
      <c r="G292" s="81"/>
      <c r="H292" s="81"/>
      <c r="I292" s="82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4"/>
      <c r="V292" s="85"/>
      <c r="W292" s="86"/>
      <c r="X292" s="88"/>
      <c r="Y292" s="9"/>
      <c r="AC292" s="88"/>
      <c r="AD292" s="88"/>
      <c r="AE292" s="88"/>
      <c r="AF292" s="88"/>
      <c r="AG292" s="88"/>
    </row>
    <row r="293" spans="1:33" ht="16.5" customHeight="1">
      <c r="A293" s="244" t="s">
        <v>967</v>
      </c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120" t="str">
        <f>IF(ISERROR(W290/W285)=TRUE,"",(W290/W285))</f>
        <v/>
      </c>
      <c r="X293" s="10"/>
      <c r="AC293" s="10"/>
      <c r="AD293" s="10"/>
      <c r="AE293" s="10"/>
      <c r="AF293" s="10"/>
      <c r="AG293" s="10"/>
    </row>
    <row r="294" spans="1:33" ht="6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87"/>
      <c r="X294" s="10"/>
      <c r="AC294" s="10"/>
      <c r="AD294" s="10"/>
      <c r="AE294" s="10"/>
      <c r="AF294" s="10"/>
      <c r="AG294" s="10"/>
    </row>
    <row r="295" spans="1:33" s="3" customFormat="1" ht="33" customHeight="1">
      <c r="A295" s="245" t="s">
        <v>1002</v>
      </c>
      <c r="B295" s="246"/>
      <c r="C295" s="246"/>
      <c r="D295" s="246"/>
      <c r="E295" s="246"/>
      <c r="F295" s="247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9"/>
      <c r="X295" s="1"/>
      <c r="Z295" s="1"/>
      <c r="AA295" s="1"/>
      <c r="AB295" s="1"/>
      <c r="AC295" s="1"/>
      <c r="AD295" s="1"/>
      <c r="AE295" s="1"/>
      <c r="AF295" s="1"/>
      <c r="AG295" s="1"/>
    </row>
    <row r="296" spans="1:33" s="3" customFormat="1" ht="3.7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1"/>
      <c r="Z296" s="1"/>
      <c r="AA296" s="1"/>
      <c r="AB296" s="1"/>
      <c r="AC296" s="1"/>
      <c r="AD296" s="1"/>
      <c r="AE296" s="1"/>
      <c r="AF296" s="1"/>
      <c r="AG296" s="1"/>
    </row>
    <row r="297" spans="1:33" ht="3.75" customHeight="1">
      <c r="A297" s="21"/>
      <c r="B297" s="21"/>
      <c r="C297" s="22"/>
      <c r="D297" s="22"/>
      <c r="E297" s="22"/>
      <c r="F297" s="22"/>
      <c r="G297" s="23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5"/>
      <c r="W297" s="25"/>
    </row>
    <row r="298" spans="1:33" ht="26.25" customHeight="1">
      <c r="A298" s="313" t="s">
        <v>338</v>
      </c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4"/>
      <c r="W298" s="315"/>
    </row>
    <row r="299" spans="1:33" ht="4.5" customHeight="1">
      <c r="C299" s="9"/>
      <c r="D299" s="9"/>
      <c r="E299" s="9"/>
      <c r="F299" s="9"/>
      <c r="G299" s="9"/>
      <c r="H299" s="9"/>
      <c r="I299" s="9"/>
    </row>
    <row r="300" spans="1:33" ht="19.5" customHeight="1">
      <c r="A300" s="320" t="s">
        <v>29</v>
      </c>
      <c r="B300" s="255" t="s">
        <v>30</v>
      </c>
      <c r="C300" s="255"/>
      <c r="D300" s="255"/>
      <c r="E300" s="255" t="s">
        <v>3</v>
      </c>
      <c r="F300" s="258" t="s">
        <v>26</v>
      </c>
      <c r="G300" s="259"/>
      <c r="H300" s="259"/>
      <c r="I300" s="259"/>
      <c r="J300" s="259"/>
      <c r="K300" s="259"/>
      <c r="L300" s="259"/>
      <c r="M300" s="259"/>
      <c r="N300" s="259"/>
      <c r="O300" s="259"/>
      <c r="P300" s="259"/>
      <c r="Q300" s="259"/>
      <c r="R300" s="259"/>
      <c r="S300" s="259"/>
      <c r="T300" s="260"/>
      <c r="U300" s="109"/>
      <c r="V300" s="255" t="s">
        <v>27</v>
      </c>
      <c r="W300" s="255" t="s">
        <v>301</v>
      </c>
    </row>
    <row r="301" spans="1:33" ht="25.5" customHeight="1">
      <c r="A301" s="321"/>
      <c r="B301" s="255"/>
      <c r="C301" s="255"/>
      <c r="D301" s="255"/>
      <c r="E301" s="255"/>
      <c r="F301" s="207" t="s">
        <v>299</v>
      </c>
      <c r="G301" s="242"/>
      <c r="H301" s="208"/>
      <c r="I301" s="13" t="s">
        <v>28</v>
      </c>
      <c r="J301" s="13" t="s">
        <v>7</v>
      </c>
      <c r="K301" s="13" t="s">
        <v>8</v>
      </c>
      <c r="L301" s="13" t="s">
        <v>9</v>
      </c>
      <c r="M301" s="13" t="s">
        <v>10</v>
      </c>
      <c r="N301" s="13" t="s">
        <v>11</v>
      </c>
      <c r="O301" s="13" t="s">
        <v>12</v>
      </c>
      <c r="P301" s="13" t="s">
        <v>13</v>
      </c>
      <c r="Q301" s="13" t="s">
        <v>14</v>
      </c>
      <c r="R301" s="13" t="s">
        <v>15</v>
      </c>
      <c r="S301" s="13" t="s">
        <v>16</v>
      </c>
      <c r="T301" s="13" t="s">
        <v>17</v>
      </c>
      <c r="U301" s="13"/>
      <c r="V301" s="255"/>
      <c r="W301" s="255"/>
    </row>
    <row r="302" spans="1:33" ht="18.75" customHeight="1">
      <c r="A302" s="346" t="s">
        <v>31</v>
      </c>
      <c r="B302" s="318">
        <v>1</v>
      </c>
      <c r="C302" s="280" t="s">
        <v>1184</v>
      </c>
      <c r="D302" s="281"/>
      <c r="E302" s="279" t="s">
        <v>1058</v>
      </c>
      <c r="F302" s="284" t="s">
        <v>300</v>
      </c>
      <c r="G302" s="285"/>
      <c r="H302" s="286"/>
      <c r="I302" s="100"/>
      <c r="J302" s="100"/>
      <c r="K302" s="100">
        <v>40</v>
      </c>
      <c r="L302" s="100"/>
      <c r="M302" s="100"/>
      <c r="N302" s="100"/>
      <c r="O302" s="100"/>
      <c r="P302" s="100"/>
      <c r="Q302" s="100">
        <v>40</v>
      </c>
      <c r="R302" s="100"/>
      <c r="S302" s="100"/>
      <c r="T302" s="100">
        <v>40</v>
      </c>
      <c r="U302" s="101"/>
      <c r="V302" s="121">
        <f t="shared" ref="V302:V312" si="1">SUM(I302:T302)</f>
        <v>120</v>
      </c>
      <c r="W302" s="319">
        <f>IF(V302=0,"-",V303/V302)</f>
        <v>0.33333333333333331</v>
      </c>
    </row>
    <row r="303" spans="1:33" ht="18.75" customHeight="1">
      <c r="A303" s="347"/>
      <c r="B303" s="318"/>
      <c r="C303" s="282"/>
      <c r="D303" s="283"/>
      <c r="E303" s="279"/>
      <c r="F303" s="289" t="s">
        <v>298</v>
      </c>
      <c r="G303" s="290"/>
      <c r="H303" s="291"/>
      <c r="I303" s="19"/>
      <c r="J303" s="19"/>
      <c r="K303" s="19">
        <v>40</v>
      </c>
      <c r="L303" s="19"/>
      <c r="M303" s="19"/>
      <c r="N303" s="19"/>
      <c r="O303" s="19"/>
      <c r="P303" s="19"/>
      <c r="Q303" s="19"/>
      <c r="R303" s="19"/>
      <c r="S303" s="19"/>
      <c r="T303" s="19"/>
      <c r="U303" s="20"/>
      <c r="V303" s="121">
        <f t="shared" si="1"/>
        <v>40</v>
      </c>
      <c r="W303" s="319"/>
    </row>
    <row r="304" spans="1:33" ht="18.75" customHeight="1">
      <c r="A304" s="347"/>
      <c r="B304" s="318">
        <v>2</v>
      </c>
      <c r="C304" s="280" t="s">
        <v>1172</v>
      </c>
      <c r="D304" s="281"/>
      <c r="E304" s="279" t="s">
        <v>1059</v>
      </c>
      <c r="F304" s="284" t="s">
        <v>300</v>
      </c>
      <c r="G304" s="285"/>
      <c r="H304" s="286"/>
      <c r="I304" s="100"/>
      <c r="J304" s="100"/>
      <c r="K304" s="100">
        <v>3</v>
      </c>
      <c r="L304" s="100"/>
      <c r="M304" s="100"/>
      <c r="N304" s="100"/>
      <c r="O304" s="100"/>
      <c r="P304" s="100"/>
      <c r="Q304" s="100">
        <v>3</v>
      </c>
      <c r="R304" s="100"/>
      <c r="S304" s="100"/>
      <c r="T304" s="100">
        <v>1</v>
      </c>
      <c r="U304" s="101"/>
      <c r="V304" s="121">
        <f t="shared" si="1"/>
        <v>7</v>
      </c>
      <c r="W304" s="319">
        <f>IF(V304=0,"-",V305/V304)</f>
        <v>0.7142857142857143</v>
      </c>
    </row>
    <row r="305" spans="1:23" ht="18.75" customHeight="1">
      <c r="A305" s="347"/>
      <c r="B305" s="318"/>
      <c r="C305" s="282"/>
      <c r="D305" s="283"/>
      <c r="E305" s="279"/>
      <c r="F305" s="289" t="s">
        <v>298</v>
      </c>
      <c r="G305" s="290"/>
      <c r="H305" s="291"/>
      <c r="I305" s="19"/>
      <c r="J305" s="19"/>
      <c r="K305" s="19">
        <v>5</v>
      </c>
      <c r="L305" s="19"/>
      <c r="M305" s="19"/>
      <c r="N305" s="19"/>
      <c r="O305" s="19"/>
      <c r="P305" s="19"/>
      <c r="Q305" s="19"/>
      <c r="R305" s="19"/>
      <c r="S305" s="19"/>
      <c r="T305" s="19"/>
      <c r="U305" s="20"/>
      <c r="V305" s="121">
        <f t="shared" si="1"/>
        <v>5</v>
      </c>
      <c r="W305" s="319"/>
    </row>
    <row r="306" spans="1:23" ht="18.75" customHeight="1">
      <c r="A306" s="347"/>
      <c r="B306" s="318">
        <v>3</v>
      </c>
      <c r="C306" s="280" t="s">
        <v>1173</v>
      </c>
      <c r="D306" s="281"/>
      <c r="E306" s="279" t="s">
        <v>1058</v>
      </c>
      <c r="F306" s="284" t="s">
        <v>300</v>
      </c>
      <c r="G306" s="285"/>
      <c r="H306" s="286"/>
      <c r="I306" s="100"/>
      <c r="J306" s="100"/>
      <c r="K306" s="100">
        <v>1</v>
      </c>
      <c r="L306" s="100"/>
      <c r="M306" s="100"/>
      <c r="N306" s="100"/>
      <c r="O306" s="100"/>
      <c r="P306" s="100"/>
      <c r="Q306" s="100">
        <v>3</v>
      </c>
      <c r="R306" s="100"/>
      <c r="S306" s="100"/>
      <c r="T306" s="100">
        <v>3</v>
      </c>
      <c r="U306" s="101"/>
      <c r="V306" s="121">
        <f t="shared" si="1"/>
        <v>7</v>
      </c>
      <c r="W306" s="319">
        <f t="shared" ref="W306" si="2">IF(V306=0,"-",V307/V306)</f>
        <v>0.14285714285714285</v>
      </c>
    </row>
    <row r="307" spans="1:23" ht="29.25" customHeight="1">
      <c r="A307" s="347"/>
      <c r="B307" s="318"/>
      <c r="C307" s="282"/>
      <c r="D307" s="283"/>
      <c r="E307" s="279"/>
      <c r="F307" s="289" t="s">
        <v>298</v>
      </c>
      <c r="G307" s="290"/>
      <c r="H307" s="291"/>
      <c r="I307" s="19"/>
      <c r="J307" s="19"/>
      <c r="K307" s="19">
        <v>1</v>
      </c>
      <c r="L307" s="19"/>
      <c r="M307" s="19"/>
      <c r="N307" s="19"/>
      <c r="O307" s="19"/>
      <c r="P307" s="19"/>
      <c r="Q307" s="19"/>
      <c r="R307" s="19"/>
      <c r="S307" s="19"/>
      <c r="T307" s="19"/>
      <c r="U307" s="20"/>
      <c r="V307" s="121">
        <f t="shared" si="1"/>
        <v>1</v>
      </c>
      <c r="W307" s="319"/>
    </row>
    <row r="308" spans="1:23" ht="18.75" customHeight="1">
      <c r="A308" s="347"/>
      <c r="B308" s="318">
        <v>4</v>
      </c>
      <c r="C308" s="280" t="s">
        <v>1174</v>
      </c>
      <c r="D308" s="281"/>
      <c r="E308" s="279" t="s">
        <v>1185</v>
      </c>
      <c r="F308" s="284" t="s">
        <v>300</v>
      </c>
      <c r="G308" s="285"/>
      <c r="H308" s="286"/>
      <c r="I308" s="100"/>
      <c r="J308" s="100"/>
      <c r="K308" s="100">
        <v>2</v>
      </c>
      <c r="L308" s="100"/>
      <c r="M308" s="100"/>
      <c r="N308" s="100"/>
      <c r="O308" s="100"/>
      <c r="P308" s="100"/>
      <c r="Q308" s="100">
        <v>2</v>
      </c>
      <c r="R308" s="100"/>
      <c r="S308" s="100"/>
      <c r="T308" s="100"/>
      <c r="U308" s="101"/>
      <c r="V308" s="121">
        <f t="shared" si="1"/>
        <v>4</v>
      </c>
      <c r="W308" s="319">
        <f t="shared" ref="W308" si="3">IF(V308=0,"-",V309/V308)</f>
        <v>0.5</v>
      </c>
    </row>
    <row r="309" spans="1:23" ht="18.75" customHeight="1">
      <c r="A309" s="347"/>
      <c r="B309" s="318"/>
      <c r="C309" s="282"/>
      <c r="D309" s="283"/>
      <c r="E309" s="279"/>
      <c r="F309" s="289" t="s">
        <v>298</v>
      </c>
      <c r="G309" s="290"/>
      <c r="H309" s="291"/>
      <c r="I309" s="19"/>
      <c r="J309" s="19"/>
      <c r="K309" s="19">
        <v>2</v>
      </c>
      <c r="L309" s="19"/>
      <c r="M309" s="19"/>
      <c r="N309" s="19"/>
      <c r="O309" s="19"/>
      <c r="P309" s="19"/>
      <c r="Q309" s="19"/>
      <c r="R309" s="19"/>
      <c r="S309" s="19"/>
      <c r="T309" s="19"/>
      <c r="U309" s="20"/>
      <c r="V309" s="121">
        <f t="shared" si="1"/>
        <v>2</v>
      </c>
      <c r="W309" s="319"/>
    </row>
    <row r="310" spans="1:23" ht="18.75" customHeight="1">
      <c r="A310" s="347"/>
      <c r="B310" s="318">
        <v>5</v>
      </c>
      <c r="C310" s="280" t="s">
        <v>1160</v>
      </c>
      <c r="D310" s="281"/>
      <c r="E310" s="279" t="s">
        <v>1060</v>
      </c>
      <c r="F310" s="284" t="s">
        <v>300</v>
      </c>
      <c r="G310" s="285"/>
      <c r="H310" s="286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>
        <v>1</v>
      </c>
      <c r="U310" s="101"/>
      <c r="V310" s="121">
        <f t="shared" si="1"/>
        <v>1</v>
      </c>
      <c r="W310" s="319">
        <f t="shared" ref="W310" si="4">IF(V310=0,"-",V311/V310)</f>
        <v>0</v>
      </c>
    </row>
    <row r="311" spans="1:23" ht="30" customHeight="1">
      <c r="A311" s="348"/>
      <c r="B311" s="318"/>
      <c r="C311" s="282"/>
      <c r="D311" s="283"/>
      <c r="E311" s="279"/>
      <c r="F311" s="289" t="s">
        <v>298</v>
      </c>
      <c r="G311" s="290"/>
      <c r="H311" s="291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20"/>
      <c r="V311" s="121">
        <f t="shared" si="1"/>
        <v>0</v>
      </c>
      <c r="W311" s="319"/>
    </row>
    <row r="312" spans="1:23" ht="18.75" customHeight="1">
      <c r="A312" s="323" t="s">
        <v>32</v>
      </c>
      <c r="B312" s="326">
        <v>1</v>
      </c>
      <c r="C312" s="280" t="s">
        <v>1175</v>
      </c>
      <c r="D312" s="281"/>
      <c r="E312" s="279" t="s">
        <v>1169</v>
      </c>
      <c r="F312" s="284" t="s">
        <v>300</v>
      </c>
      <c r="G312" s="285"/>
      <c r="H312" s="286"/>
      <c r="I312" s="100"/>
      <c r="J312" s="100"/>
      <c r="K312" s="100">
        <v>20</v>
      </c>
      <c r="L312" s="100"/>
      <c r="M312" s="100"/>
      <c r="N312" s="100"/>
      <c r="O312" s="100"/>
      <c r="P312" s="100"/>
      <c r="Q312" s="100">
        <v>10</v>
      </c>
      <c r="R312" s="100"/>
      <c r="S312" s="100"/>
      <c r="T312" s="100">
        <v>10</v>
      </c>
      <c r="U312" s="101"/>
      <c r="V312" s="121">
        <f t="shared" si="1"/>
        <v>40</v>
      </c>
      <c r="W312" s="319">
        <f>IF(V312=0,"-",V313/V312)</f>
        <v>0.5</v>
      </c>
    </row>
    <row r="313" spans="1:23" ht="18.75" customHeight="1">
      <c r="A313" s="324"/>
      <c r="B313" s="326"/>
      <c r="C313" s="282"/>
      <c r="D313" s="283"/>
      <c r="E313" s="279"/>
      <c r="F313" s="289" t="s">
        <v>298</v>
      </c>
      <c r="G313" s="290"/>
      <c r="H313" s="291"/>
      <c r="I313" s="19"/>
      <c r="J313" s="19"/>
      <c r="K313" s="19">
        <v>20</v>
      </c>
      <c r="L313" s="19"/>
      <c r="M313" s="19"/>
      <c r="N313" s="19"/>
      <c r="O313" s="19"/>
      <c r="P313" s="19"/>
      <c r="Q313" s="19"/>
      <c r="R313" s="19"/>
      <c r="S313" s="19"/>
      <c r="T313" s="19"/>
      <c r="U313" s="20"/>
      <c r="V313" s="121">
        <f t="shared" ref="V313:V319" si="5">SUM(I313:T313)</f>
        <v>20</v>
      </c>
      <c r="W313" s="319"/>
    </row>
    <row r="314" spans="1:23" ht="18.75" customHeight="1">
      <c r="A314" s="324"/>
      <c r="B314" s="326">
        <v>2</v>
      </c>
      <c r="C314" s="280" t="s">
        <v>1061</v>
      </c>
      <c r="D314" s="281"/>
      <c r="E314" s="279" t="s">
        <v>1170</v>
      </c>
      <c r="F314" s="284" t="s">
        <v>300</v>
      </c>
      <c r="G314" s="285"/>
      <c r="H314" s="286"/>
      <c r="I314" s="100"/>
      <c r="J314" s="100"/>
      <c r="K314" s="100"/>
      <c r="L314" s="100"/>
      <c r="M314" s="100"/>
      <c r="N314" s="100"/>
      <c r="O314" s="100"/>
      <c r="P314" s="100"/>
      <c r="Q314" s="100">
        <v>1</v>
      </c>
      <c r="R314" s="100"/>
      <c r="S314" s="100"/>
      <c r="T314" s="100"/>
      <c r="U314" s="101"/>
      <c r="V314" s="121">
        <f t="shared" si="5"/>
        <v>1</v>
      </c>
      <c r="W314" s="319">
        <f>IF(V314=0,"-",V315/V314)</f>
        <v>0</v>
      </c>
    </row>
    <row r="315" spans="1:23" ht="38.25" customHeight="1">
      <c r="A315" s="325"/>
      <c r="B315" s="326"/>
      <c r="C315" s="282"/>
      <c r="D315" s="283"/>
      <c r="E315" s="279"/>
      <c r="F315" s="289" t="s">
        <v>298</v>
      </c>
      <c r="G315" s="290"/>
      <c r="H315" s="291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20"/>
      <c r="V315" s="121">
        <f t="shared" si="5"/>
        <v>0</v>
      </c>
      <c r="W315" s="319"/>
    </row>
    <row r="316" spans="1:23" ht="18.75" customHeight="1">
      <c r="A316" s="322" t="s">
        <v>304</v>
      </c>
      <c r="B316" s="326">
        <v>4</v>
      </c>
      <c r="C316" s="280" t="s">
        <v>1176</v>
      </c>
      <c r="D316" s="281"/>
      <c r="E316" s="279" t="s">
        <v>1062</v>
      </c>
      <c r="F316" s="284" t="s">
        <v>300</v>
      </c>
      <c r="G316" s="285"/>
      <c r="H316" s="286"/>
      <c r="I316" s="100"/>
      <c r="J316" s="100"/>
      <c r="K316" s="100">
        <v>1</v>
      </c>
      <c r="L316" s="100"/>
      <c r="M316" s="100"/>
      <c r="N316" s="100"/>
      <c r="O316" s="100"/>
      <c r="P316" s="100"/>
      <c r="Q316" s="100">
        <v>1</v>
      </c>
      <c r="R316" s="100"/>
      <c r="S316" s="100"/>
      <c r="T316" s="100">
        <v>1</v>
      </c>
      <c r="U316" s="101"/>
      <c r="V316" s="121">
        <f t="shared" si="5"/>
        <v>3</v>
      </c>
      <c r="W316" s="319">
        <f>IF(V316=0,"-",V317/V316)</f>
        <v>0.33333333333333331</v>
      </c>
    </row>
    <row r="317" spans="1:23" ht="27.75" customHeight="1">
      <c r="A317" s="322"/>
      <c r="B317" s="326"/>
      <c r="C317" s="282"/>
      <c r="D317" s="283"/>
      <c r="E317" s="279"/>
      <c r="F317" s="289" t="s">
        <v>298</v>
      </c>
      <c r="G317" s="290"/>
      <c r="H317" s="291"/>
      <c r="I317" s="19"/>
      <c r="J317" s="19"/>
      <c r="K317" s="19">
        <v>1</v>
      </c>
      <c r="L317" s="19"/>
      <c r="M317" s="19"/>
      <c r="N317" s="19"/>
      <c r="O317" s="19"/>
      <c r="P317" s="19"/>
      <c r="Q317" s="19"/>
      <c r="R317" s="19"/>
      <c r="S317" s="19"/>
      <c r="T317" s="19"/>
      <c r="U317" s="20"/>
      <c r="V317" s="121">
        <f t="shared" si="5"/>
        <v>1</v>
      </c>
      <c r="W317" s="319"/>
    </row>
    <row r="318" spans="1:23" ht="18.75" customHeight="1">
      <c r="A318" s="322"/>
      <c r="B318" s="326">
        <v>5</v>
      </c>
      <c r="C318" s="280" t="s">
        <v>1186</v>
      </c>
      <c r="D318" s="281"/>
      <c r="E318" s="279" t="s">
        <v>1063</v>
      </c>
      <c r="F318" s="284" t="s">
        <v>300</v>
      </c>
      <c r="G318" s="285"/>
      <c r="H318" s="286"/>
      <c r="I318" s="100"/>
      <c r="J318" s="100"/>
      <c r="K318" s="100"/>
      <c r="L318" s="100"/>
      <c r="M318" s="100"/>
      <c r="N318" s="100"/>
      <c r="O318" s="100"/>
      <c r="P318" s="100"/>
      <c r="Q318" s="100">
        <v>3</v>
      </c>
      <c r="R318" s="100"/>
      <c r="S318" s="100"/>
      <c r="T318" s="100">
        <v>2</v>
      </c>
      <c r="U318" s="101"/>
      <c r="V318" s="121">
        <f t="shared" si="5"/>
        <v>5</v>
      </c>
      <c r="W318" s="319">
        <f>IF(V318=0,"-",V319/V318)</f>
        <v>0</v>
      </c>
    </row>
    <row r="319" spans="1:23" ht="18.75" customHeight="1">
      <c r="A319" s="238"/>
      <c r="B319" s="326"/>
      <c r="C319" s="282"/>
      <c r="D319" s="283"/>
      <c r="E319" s="279"/>
      <c r="F319" s="289" t="s">
        <v>298</v>
      </c>
      <c r="G319" s="290"/>
      <c r="H319" s="291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20"/>
      <c r="V319" s="121">
        <f t="shared" si="5"/>
        <v>0</v>
      </c>
      <c r="W319" s="319"/>
    </row>
    <row r="320" spans="1:23" ht="18.75" customHeight="1">
      <c r="A320" s="323" t="s">
        <v>305</v>
      </c>
      <c r="B320" s="326">
        <v>1</v>
      </c>
      <c r="C320" s="280" t="s">
        <v>1177</v>
      </c>
      <c r="D320" s="281"/>
      <c r="E320" s="279" t="s">
        <v>1064</v>
      </c>
      <c r="F320" s="284" t="s">
        <v>300</v>
      </c>
      <c r="G320" s="285"/>
      <c r="H320" s="286"/>
      <c r="I320" s="100"/>
      <c r="J320" s="100"/>
      <c r="K320" s="100">
        <v>3</v>
      </c>
      <c r="L320" s="100"/>
      <c r="M320" s="100"/>
      <c r="N320" s="100"/>
      <c r="O320" s="100"/>
      <c r="P320" s="100"/>
      <c r="Q320" s="100">
        <v>3</v>
      </c>
      <c r="R320" s="100"/>
      <c r="S320" s="100"/>
      <c r="T320" s="100">
        <v>3</v>
      </c>
      <c r="U320" s="101"/>
      <c r="V320" s="121">
        <f>SUM(I320:T320)</f>
        <v>9</v>
      </c>
      <c r="W320" s="319">
        <f>IF(V320=0,"-",V321/V320)</f>
        <v>0.33333333333333331</v>
      </c>
    </row>
    <row r="321" spans="1:23" ht="18.75" customHeight="1">
      <c r="A321" s="324"/>
      <c r="B321" s="326"/>
      <c r="C321" s="282"/>
      <c r="D321" s="283"/>
      <c r="E321" s="279"/>
      <c r="F321" s="289" t="s">
        <v>298</v>
      </c>
      <c r="G321" s="290"/>
      <c r="H321" s="291"/>
      <c r="I321" s="19"/>
      <c r="J321" s="19"/>
      <c r="K321" s="19">
        <v>3</v>
      </c>
      <c r="L321" s="19"/>
      <c r="M321" s="19"/>
      <c r="N321" s="19"/>
      <c r="O321" s="19"/>
      <c r="P321" s="19"/>
      <c r="Q321" s="19"/>
      <c r="R321" s="19"/>
      <c r="S321" s="19"/>
      <c r="T321" s="19"/>
      <c r="U321" s="20"/>
      <c r="V321" s="121">
        <f t="shared" ref="V321:V327" si="6">SUM(I321:T321)</f>
        <v>3</v>
      </c>
      <c r="W321" s="319"/>
    </row>
    <row r="322" spans="1:23" ht="18.75" customHeight="1">
      <c r="A322" s="324"/>
      <c r="B322" s="326">
        <v>2</v>
      </c>
      <c r="C322" s="280" t="s">
        <v>1065</v>
      </c>
      <c r="D322" s="281"/>
      <c r="E322" s="279" t="s">
        <v>1066</v>
      </c>
      <c r="F322" s="284" t="s">
        <v>300</v>
      </c>
      <c r="G322" s="285"/>
      <c r="H322" s="286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>
        <v>1</v>
      </c>
      <c r="U322" s="101"/>
      <c r="V322" s="121">
        <f t="shared" si="6"/>
        <v>1</v>
      </c>
      <c r="W322" s="319">
        <f>IF(V322=0,"-",V323/V322)</f>
        <v>0</v>
      </c>
    </row>
    <row r="323" spans="1:23" ht="18.75" customHeight="1">
      <c r="A323" s="324"/>
      <c r="B323" s="326"/>
      <c r="C323" s="282"/>
      <c r="D323" s="283"/>
      <c r="E323" s="279"/>
      <c r="F323" s="289" t="s">
        <v>298</v>
      </c>
      <c r="G323" s="290"/>
      <c r="H323" s="291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20"/>
      <c r="V323" s="121">
        <f t="shared" si="6"/>
        <v>0</v>
      </c>
      <c r="W323" s="319"/>
    </row>
    <row r="324" spans="1:23" ht="18.75" customHeight="1">
      <c r="A324" s="324"/>
      <c r="B324" s="326">
        <v>3</v>
      </c>
      <c r="C324" s="280" t="s">
        <v>1067</v>
      </c>
      <c r="D324" s="281"/>
      <c r="E324" s="279" t="s">
        <v>1068</v>
      </c>
      <c r="F324" s="284" t="s">
        <v>300</v>
      </c>
      <c r="G324" s="285"/>
      <c r="H324" s="286"/>
      <c r="I324" s="100"/>
      <c r="J324" s="100"/>
      <c r="K324" s="100"/>
      <c r="L324" s="100"/>
      <c r="M324" s="100"/>
      <c r="N324" s="100"/>
      <c r="O324" s="100"/>
      <c r="P324" s="100"/>
      <c r="Q324" s="100">
        <v>1</v>
      </c>
      <c r="R324" s="100"/>
      <c r="S324" s="100"/>
      <c r="T324" s="100"/>
      <c r="U324" s="101"/>
      <c r="V324" s="121">
        <f t="shared" si="6"/>
        <v>1</v>
      </c>
      <c r="W324" s="319">
        <f>IF(V324=0,"-",V325/V324)</f>
        <v>0</v>
      </c>
    </row>
    <row r="325" spans="1:23" ht="18.75" customHeight="1">
      <c r="A325" s="324"/>
      <c r="B325" s="326"/>
      <c r="C325" s="282"/>
      <c r="D325" s="283"/>
      <c r="E325" s="279"/>
      <c r="F325" s="289" t="s">
        <v>298</v>
      </c>
      <c r="G325" s="290"/>
      <c r="H325" s="291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20"/>
      <c r="V325" s="121">
        <f t="shared" si="6"/>
        <v>0</v>
      </c>
      <c r="W325" s="319"/>
    </row>
    <row r="326" spans="1:23" ht="18.75" customHeight="1">
      <c r="A326" s="324"/>
      <c r="B326" s="326">
        <v>4</v>
      </c>
      <c r="C326" s="280" t="s">
        <v>1148</v>
      </c>
      <c r="D326" s="281"/>
      <c r="E326" s="279" t="s">
        <v>1069</v>
      </c>
      <c r="F326" s="284" t="s">
        <v>300</v>
      </c>
      <c r="G326" s="285"/>
      <c r="H326" s="286"/>
      <c r="I326" s="100"/>
      <c r="J326" s="100"/>
      <c r="K326" s="100"/>
      <c r="L326" s="100"/>
      <c r="M326" s="100"/>
      <c r="N326" s="100"/>
      <c r="O326" s="100"/>
      <c r="P326" s="100"/>
      <c r="Q326" s="100">
        <v>1</v>
      </c>
      <c r="R326" s="100"/>
      <c r="S326" s="100"/>
      <c r="T326" s="100">
        <v>2</v>
      </c>
      <c r="U326" s="101"/>
      <c r="V326" s="121">
        <f t="shared" si="6"/>
        <v>3</v>
      </c>
      <c r="W326" s="319">
        <f>IF(V326=0,"-",V327/V326)</f>
        <v>0</v>
      </c>
    </row>
    <row r="327" spans="1:23" ht="18.75" customHeight="1">
      <c r="A327" s="324"/>
      <c r="B327" s="326"/>
      <c r="C327" s="282"/>
      <c r="D327" s="283"/>
      <c r="E327" s="279"/>
      <c r="F327" s="289" t="s">
        <v>298</v>
      </c>
      <c r="G327" s="290"/>
      <c r="H327" s="291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20"/>
      <c r="V327" s="121">
        <f t="shared" si="6"/>
        <v>0</v>
      </c>
      <c r="W327" s="319"/>
    </row>
    <row r="328" spans="1:23" ht="18.75" customHeight="1">
      <c r="A328" s="324"/>
      <c r="B328" s="326">
        <v>5</v>
      </c>
      <c r="C328" s="280" t="s">
        <v>1070</v>
      </c>
      <c r="D328" s="281"/>
      <c r="E328" s="279" t="s">
        <v>1122</v>
      </c>
      <c r="F328" s="284" t="s">
        <v>300</v>
      </c>
      <c r="G328" s="285"/>
      <c r="H328" s="286"/>
      <c r="I328" s="100"/>
      <c r="J328" s="100"/>
      <c r="K328" s="100">
        <v>1</v>
      </c>
      <c r="L328" s="100"/>
      <c r="M328" s="100"/>
      <c r="N328" s="100"/>
      <c r="O328" s="100"/>
      <c r="P328" s="100"/>
      <c r="Q328" s="100">
        <v>1</v>
      </c>
      <c r="R328" s="100"/>
      <c r="S328" s="100"/>
      <c r="T328" s="100"/>
      <c r="U328" s="101"/>
      <c r="V328" s="121">
        <f>SUM(I328:T328)</f>
        <v>2</v>
      </c>
      <c r="W328" s="319">
        <f>IF(V328=0,"-",V329/V328)</f>
        <v>0.5</v>
      </c>
    </row>
    <row r="329" spans="1:23" ht="18.75" customHeight="1">
      <c r="A329" s="324"/>
      <c r="B329" s="326"/>
      <c r="C329" s="282"/>
      <c r="D329" s="283"/>
      <c r="E329" s="279"/>
      <c r="F329" s="289" t="s">
        <v>298</v>
      </c>
      <c r="G329" s="290"/>
      <c r="H329" s="291"/>
      <c r="I329" s="19"/>
      <c r="J329" s="19"/>
      <c r="K329" s="19">
        <v>1</v>
      </c>
      <c r="L329" s="19"/>
      <c r="M329" s="19"/>
      <c r="N329" s="19"/>
      <c r="O329" s="19"/>
      <c r="P329" s="19"/>
      <c r="Q329" s="19"/>
      <c r="R329" s="19"/>
      <c r="S329" s="19"/>
      <c r="T329" s="19"/>
      <c r="U329" s="20"/>
      <c r="V329" s="121">
        <f t="shared" ref="V329:V337" si="7">SUM(I329:T329)</f>
        <v>1</v>
      </c>
      <c r="W329" s="319"/>
    </row>
    <row r="330" spans="1:23" ht="18.75" customHeight="1">
      <c r="A330" s="324"/>
      <c r="B330" s="326">
        <v>6</v>
      </c>
      <c r="C330" s="280" t="s">
        <v>1159</v>
      </c>
      <c r="D330" s="281"/>
      <c r="E330" s="279" t="s">
        <v>1123</v>
      </c>
      <c r="F330" s="284" t="s">
        <v>300</v>
      </c>
      <c r="G330" s="285"/>
      <c r="H330" s="286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>
        <v>2</v>
      </c>
      <c r="U330" s="101"/>
      <c r="V330" s="121">
        <f t="shared" si="7"/>
        <v>2</v>
      </c>
      <c r="W330" s="319">
        <f>IF(V330=0,"-",V331/V330)</f>
        <v>0</v>
      </c>
    </row>
    <row r="331" spans="1:23" ht="18.75" customHeight="1">
      <c r="A331" s="324"/>
      <c r="B331" s="326"/>
      <c r="C331" s="282"/>
      <c r="D331" s="283"/>
      <c r="E331" s="279"/>
      <c r="F331" s="289" t="s">
        <v>298</v>
      </c>
      <c r="G331" s="290"/>
      <c r="H331" s="291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20"/>
      <c r="V331" s="121">
        <f t="shared" si="7"/>
        <v>0</v>
      </c>
      <c r="W331" s="319"/>
    </row>
    <row r="332" spans="1:23" ht="18.75" customHeight="1">
      <c r="A332" s="324"/>
      <c r="B332" s="326">
        <v>7</v>
      </c>
      <c r="C332" s="280" t="s">
        <v>1178</v>
      </c>
      <c r="D332" s="281"/>
      <c r="E332" s="279" t="s">
        <v>1124</v>
      </c>
      <c r="F332" s="284" t="s">
        <v>300</v>
      </c>
      <c r="G332" s="285"/>
      <c r="H332" s="286"/>
      <c r="I332" s="100"/>
      <c r="J332" s="100"/>
      <c r="K332" s="100">
        <v>1</v>
      </c>
      <c r="L332" s="100"/>
      <c r="M332" s="100"/>
      <c r="N332" s="100"/>
      <c r="O332" s="100"/>
      <c r="P332" s="100"/>
      <c r="Q332" s="100">
        <v>3</v>
      </c>
      <c r="R332" s="100"/>
      <c r="S332" s="100"/>
      <c r="T332" s="100">
        <v>4</v>
      </c>
      <c r="U332" s="101"/>
      <c r="V332" s="121">
        <f t="shared" si="7"/>
        <v>8</v>
      </c>
      <c r="W332" s="319">
        <f>IF(V332=0,"-",V333/V332)</f>
        <v>0.375</v>
      </c>
    </row>
    <row r="333" spans="1:23" ht="30.75" customHeight="1">
      <c r="A333" s="324"/>
      <c r="B333" s="326"/>
      <c r="C333" s="282"/>
      <c r="D333" s="283"/>
      <c r="E333" s="279"/>
      <c r="F333" s="289" t="s">
        <v>298</v>
      </c>
      <c r="G333" s="290"/>
      <c r="H333" s="291"/>
      <c r="I333" s="19"/>
      <c r="J333" s="19"/>
      <c r="K333" s="19">
        <v>3</v>
      </c>
      <c r="L333" s="19"/>
      <c r="M333" s="19"/>
      <c r="N333" s="19"/>
      <c r="O333" s="19"/>
      <c r="P333" s="19"/>
      <c r="Q333" s="19"/>
      <c r="R333" s="19"/>
      <c r="S333" s="19"/>
      <c r="T333" s="19"/>
      <c r="U333" s="20"/>
      <c r="V333" s="121">
        <f t="shared" si="7"/>
        <v>3</v>
      </c>
      <c r="W333" s="319"/>
    </row>
    <row r="334" spans="1:23" ht="18.75" customHeight="1">
      <c r="A334" s="324"/>
      <c r="B334" s="326">
        <v>8</v>
      </c>
      <c r="C334" s="280" t="s">
        <v>1071</v>
      </c>
      <c r="D334" s="281"/>
      <c r="E334" s="279" t="s">
        <v>1125</v>
      </c>
      <c r="F334" s="284" t="s">
        <v>300</v>
      </c>
      <c r="G334" s="285"/>
      <c r="H334" s="286"/>
      <c r="I334" s="100"/>
      <c r="J334" s="100"/>
      <c r="K334" s="100">
        <v>1</v>
      </c>
      <c r="L334" s="100"/>
      <c r="M334" s="100"/>
      <c r="N334" s="100"/>
      <c r="O334" s="100"/>
      <c r="P334" s="100"/>
      <c r="Q334" s="100"/>
      <c r="R334" s="100"/>
      <c r="S334" s="100"/>
      <c r="T334" s="100"/>
      <c r="U334" s="101"/>
      <c r="V334" s="121">
        <f t="shared" si="7"/>
        <v>1</v>
      </c>
      <c r="W334" s="319">
        <f>IF(V334=0,"-",V335/V334)</f>
        <v>1</v>
      </c>
    </row>
    <row r="335" spans="1:23" ht="23.45" customHeight="1">
      <c r="A335" s="324"/>
      <c r="B335" s="326"/>
      <c r="C335" s="282"/>
      <c r="D335" s="283"/>
      <c r="E335" s="279"/>
      <c r="F335" s="289" t="s">
        <v>298</v>
      </c>
      <c r="G335" s="290"/>
      <c r="H335" s="291"/>
      <c r="I335" s="19"/>
      <c r="J335" s="19"/>
      <c r="K335" s="19">
        <v>1</v>
      </c>
      <c r="L335" s="19"/>
      <c r="M335" s="19"/>
      <c r="N335" s="19"/>
      <c r="O335" s="19"/>
      <c r="P335" s="19"/>
      <c r="Q335" s="19"/>
      <c r="R335" s="19"/>
      <c r="S335" s="19"/>
      <c r="T335" s="19"/>
      <c r="U335" s="20"/>
      <c r="V335" s="121">
        <f t="shared" si="7"/>
        <v>1</v>
      </c>
      <c r="W335" s="319"/>
    </row>
    <row r="336" spans="1:23" ht="18.75" customHeight="1">
      <c r="A336" s="324"/>
      <c r="B336" s="326">
        <v>9</v>
      </c>
      <c r="C336" s="280" t="s">
        <v>1179</v>
      </c>
      <c r="D336" s="281"/>
      <c r="E336" s="279" t="s">
        <v>1126</v>
      </c>
      <c r="F336" s="284" t="s">
        <v>300</v>
      </c>
      <c r="G336" s="285"/>
      <c r="H336" s="286"/>
      <c r="I336" s="100"/>
      <c r="J336" s="100"/>
      <c r="K336" s="100">
        <v>3</v>
      </c>
      <c r="L336" s="100"/>
      <c r="M336" s="100"/>
      <c r="N336" s="100"/>
      <c r="O336" s="100"/>
      <c r="P336" s="100"/>
      <c r="Q336" s="100">
        <v>3</v>
      </c>
      <c r="R336" s="100"/>
      <c r="S336" s="100"/>
      <c r="T336" s="100"/>
      <c r="U336" s="101"/>
      <c r="V336" s="121">
        <f t="shared" si="7"/>
        <v>6</v>
      </c>
      <c r="W336" s="319">
        <f>IF(V336=0,"-",V337/V336)</f>
        <v>0</v>
      </c>
    </row>
    <row r="337" spans="1:23" ht="18.75" customHeight="1">
      <c r="A337" s="324"/>
      <c r="B337" s="326"/>
      <c r="C337" s="282"/>
      <c r="D337" s="283"/>
      <c r="E337" s="279"/>
      <c r="F337" s="289" t="s">
        <v>298</v>
      </c>
      <c r="G337" s="290"/>
      <c r="H337" s="291"/>
      <c r="I337" s="19"/>
      <c r="J337" s="19"/>
      <c r="K337" s="19">
        <v>0</v>
      </c>
      <c r="L337" s="19"/>
      <c r="M337" s="19"/>
      <c r="N337" s="19"/>
      <c r="O337" s="19"/>
      <c r="P337" s="19"/>
      <c r="Q337" s="19"/>
      <c r="R337" s="19"/>
      <c r="S337" s="19"/>
      <c r="T337" s="19"/>
      <c r="U337" s="20"/>
      <c r="V337" s="121">
        <f t="shared" si="7"/>
        <v>0</v>
      </c>
      <c r="W337" s="319"/>
    </row>
    <row r="338" spans="1:23" ht="18.75" customHeight="1">
      <c r="A338" s="324"/>
      <c r="B338" s="277">
        <v>10</v>
      </c>
      <c r="C338" s="280" t="s">
        <v>1187</v>
      </c>
      <c r="D338" s="281"/>
      <c r="E338" s="279" t="s">
        <v>1124</v>
      </c>
      <c r="F338" s="284" t="s">
        <v>300</v>
      </c>
      <c r="G338" s="285"/>
      <c r="H338" s="286"/>
      <c r="I338" s="100"/>
      <c r="J338" s="100"/>
      <c r="K338" s="100">
        <v>1</v>
      </c>
      <c r="L338" s="100"/>
      <c r="M338" s="100"/>
      <c r="N338" s="100"/>
      <c r="O338" s="100"/>
      <c r="P338" s="100"/>
      <c r="Q338" s="100"/>
      <c r="R338" s="100"/>
      <c r="S338" s="100"/>
      <c r="T338" s="100">
        <v>1</v>
      </c>
      <c r="U338" s="101"/>
      <c r="V338" s="121">
        <f>SUM(I338:T338)</f>
        <v>2</v>
      </c>
      <c r="W338" s="319">
        <f>IF(V338=0,"-",V339/V338)</f>
        <v>0</v>
      </c>
    </row>
    <row r="339" spans="1:23" ht="18.75" customHeight="1">
      <c r="A339" s="324"/>
      <c r="B339" s="278"/>
      <c r="C339" s="282"/>
      <c r="D339" s="283"/>
      <c r="E339" s="279"/>
      <c r="F339" s="289" t="s">
        <v>298</v>
      </c>
      <c r="G339" s="290"/>
      <c r="H339" s="291"/>
      <c r="I339" s="19"/>
      <c r="J339" s="19"/>
      <c r="K339" s="19">
        <v>0</v>
      </c>
      <c r="L339" s="19"/>
      <c r="M339" s="19"/>
      <c r="N339" s="19"/>
      <c r="O339" s="19"/>
      <c r="P339" s="19"/>
      <c r="Q339" s="19"/>
      <c r="R339" s="19"/>
      <c r="S339" s="19"/>
      <c r="T339" s="19"/>
      <c r="U339" s="20"/>
      <c r="V339" s="121">
        <f t="shared" ref="V339:V375" si="8">SUM(I339:T339)</f>
        <v>0</v>
      </c>
      <c r="W339" s="319"/>
    </row>
    <row r="340" spans="1:23" ht="18.75" customHeight="1">
      <c r="A340" s="324"/>
      <c r="B340" s="277">
        <v>11</v>
      </c>
      <c r="C340" s="280" t="s">
        <v>1072</v>
      </c>
      <c r="D340" s="281"/>
      <c r="E340" s="279" t="s">
        <v>1066</v>
      </c>
      <c r="F340" s="284" t="s">
        <v>300</v>
      </c>
      <c r="G340" s="285"/>
      <c r="H340" s="286"/>
      <c r="I340" s="100"/>
      <c r="J340" s="100"/>
      <c r="K340" s="100"/>
      <c r="L340" s="100"/>
      <c r="M340" s="100"/>
      <c r="N340" s="100"/>
      <c r="O340" s="100"/>
      <c r="P340" s="100"/>
      <c r="Q340" s="100">
        <v>1</v>
      </c>
      <c r="R340" s="100"/>
      <c r="S340" s="100"/>
      <c r="T340" s="100"/>
      <c r="U340" s="101"/>
      <c r="V340" s="121">
        <f t="shared" si="8"/>
        <v>1</v>
      </c>
      <c r="W340" s="319">
        <f>IF(V340=0,"-",V341/V340)</f>
        <v>0</v>
      </c>
    </row>
    <row r="341" spans="1:23" ht="18.75" customHeight="1">
      <c r="A341" s="325"/>
      <c r="B341" s="278"/>
      <c r="C341" s="282"/>
      <c r="D341" s="283"/>
      <c r="E341" s="279"/>
      <c r="F341" s="289" t="s">
        <v>298</v>
      </c>
      <c r="G341" s="290"/>
      <c r="H341" s="291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20"/>
      <c r="V341" s="121">
        <f t="shared" si="8"/>
        <v>0</v>
      </c>
      <c r="W341" s="319"/>
    </row>
    <row r="342" spans="1:23" ht="18.75" customHeight="1">
      <c r="A342" s="237" t="s">
        <v>306</v>
      </c>
      <c r="B342" s="277">
        <v>1</v>
      </c>
      <c r="C342" s="280" t="s">
        <v>1073</v>
      </c>
      <c r="D342" s="281"/>
      <c r="E342" s="287" t="s">
        <v>1127</v>
      </c>
      <c r="F342" s="284" t="s">
        <v>300</v>
      </c>
      <c r="G342" s="285"/>
      <c r="H342" s="286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>
        <v>1</v>
      </c>
      <c r="U342" s="101"/>
      <c r="V342" s="121">
        <f t="shared" ref="V342:V343" si="9">SUM(I342:T342)</f>
        <v>1</v>
      </c>
      <c r="W342" s="264">
        <f>IF(V342=0,"-",V343/V342)</f>
        <v>0</v>
      </c>
    </row>
    <row r="343" spans="1:23" ht="18.75" customHeight="1">
      <c r="A343" s="322"/>
      <c r="B343" s="278"/>
      <c r="C343" s="282"/>
      <c r="D343" s="283"/>
      <c r="E343" s="288"/>
      <c r="F343" s="289" t="s">
        <v>298</v>
      </c>
      <c r="G343" s="290"/>
      <c r="H343" s="291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20"/>
      <c r="V343" s="121">
        <f t="shared" si="9"/>
        <v>0</v>
      </c>
      <c r="W343" s="265"/>
    </row>
    <row r="344" spans="1:23" ht="18.75" customHeight="1">
      <c r="A344" s="322"/>
      <c r="B344" s="277">
        <v>2</v>
      </c>
      <c r="C344" s="327" t="s">
        <v>1128</v>
      </c>
      <c r="D344" s="328"/>
      <c r="E344" s="287" t="s">
        <v>1129</v>
      </c>
      <c r="F344" s="284" t="s">
        <v>300</v>
      </c>
      <c r="G344" s="285"/>
      <c r="H344" s="286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>
        <v>1</v>
      </c>
      <c r="U344" s="101"/>
      <c r="V344" s="121">
        <f t="shared" ref="V344:V345" si="10">SUM(I344:T344)</f>
        <v>1</v>
      </c>
      <c r="W344" s="264">
        <f>IF(V344=0,"-",V345/V344)</f>
        <v>0</v>
      </c>
    </row>
    <row r="345" spans="1:23" ht="18.75" customHeight="1">
      <c r="A345" s="322"/>
      <c r="B345" s="278"/>
      <c r="C345" s="329"/>
      <c r="D345" s="330"/>
      <c r="E345" s="288"/>
      <c r="F345" s="289" t="s">
        <v>298</v>
      </c>
      <c r="G345" s="290"/>
      <c r="H345" s="291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20"/>
      <c r="V345" s="121">
        <f t="shared" si="10"/>
        <v>0</v>
      </c>
      <c r="W345" s="265"/>
    </row>
    <row r="346" spans="1:23" ht="18.75" customHeight="1">
      <c r="A346" s="322"/>
      <c r="B346" s="277">
        <v>3</v>
      </c>
      <c r="C346" s="280" t="s">
        <v>1074</v>
      </c>
      <c r="D346" s="281"/>
      <c r="E346" s="287" t="s">
        <v>1130</v>
      </c>
      <c r="F346" s="284" t="s">
        <v>300</v>
      </c>
      <c r="G346" s="285"/>
      <c r="H346" s="286"/>
      <c r="I346" s="100"/>
      <c r="J346" s="100"/>
      <c r="K346" s="100"/>
      <c r="L346" s="100"/>
      <c r="M346" s="100"/>
      <c r="N346" s="100"/>
      <c r="O346" s="100"/>
      <c r="P346" s="100"/>
      <c r="Q346" s="100">
        <v>1</v>
      </c>
      <c r="R346" s="100"/>
      <c r="S346" s="100"/>
      <c r="T346" s="100">
        <v>1</v>
      </c>
      <c r="U346" s="101"/>
      <c r="V346" s="121">
        <f t="shared" ref="V346:V347" si="11">SUM(I346:T346)</f>
        <v>2</v>
      </c>
      <c r="W346" s="264">
        <f>IF(V346=0,"-",V347/V346)</f>
        <v>0</v>
      </c>
    </row>
    <row r="347" spans="1:23" ht="18.75" customHeight="1">
      <c r="A347" s="322"/>
      <c r="B347" s="278"/>
      <c r="C347" s="282"/>
      <c r="D347" s="283"/>
      <c r="E347" s="288"/>
      <c r="F347" s="289" t="s">
        <v>298</v>
      </c>
      <c r="G347" s="290"/>
      <c r="H347" s="291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20"/>
      <c r="V347" s="121">
        <f t="shared" si="11"/>
        <v>0</v>
      </c>
      <c r="W347" s="265"/>
    </row>
    <row r="348" spans="1:23" ht="18.75" customHeight="1">
      <c r="A348" s="322"/>
      <c r="B348" s="277">
        <v>4</v>
      </c>
      <c r="C348" s="280" t="s">
        <v>1171</v>
      </c>
      <c r="D348" s="281"/>
      <c r="E348" s="287" t="s">
        <v>1131</v>
      </c>
      <c r="F348" s="284" t="s">
        <v>300</v>
      </c>
      <c r="G348" s="285"/>
      <c r="H348" s="286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>
        <v>1</v>
      </c>
      <c r="U348" s="101"/>
      <c r="V348" s="121">
        <f t="shared" ref="V348:V349" si="12">SUM(I348:T348)</f>
        <v>1</v>
      </c>
      <c r="W348" s="264">
        <f>IF(V348=0,"-",V349/V348)</f>
        <v>0</v>
      </c>
    </row>
    <row r="349" spans="1:23" ht="18.75" customHeight="1">
      <c r="A349" s="322"/>
      <c r="B349" s="278"/>
      <c r="C349" s="282"/>
      <c r="D349" s="283"/>
      <c r="E349" s="288"/>
      <c r="F349" s="289" t="s">
        <v>298</v>
      </c>
      <c r="G349" s="290"/>
      <c r="H349" s="291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20"/>
      <c r="V349" s="121">
        <f t="shared" si="12"/>
        <v>0</v>
      </c>
      <c r="W349" s="265"/>
    </row>
    <row r="350" spans="1:23" ht="18.75" customHeight="1">
      <c r="A350" s="322"/>
      <c r="B350" s="277">
        <v>5</v>
      </c>
      <c r="C350" s="280" t="s">
        <v>1188</v>
      </c>
      <c r="D350" s="281"/>
      <c r="E350" s="287" t="s">
        <v>1130</v>
      </c>
      <c r="F350" s="284" t="s">
        <v>300</v>
      </c>
      <c r="G350" s="285"/>
      <c r="H350" s="286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>
        <v>1</v>
      </c>
      <c r="U350" s="101"/>
      <c r="V350" s="121">
        <f t="shared" ref="V350:V351" si="13">SUM(I350:T350)</f>
        <v>1</v>
      </c>
      <c r="W350" s="264">
        <f>IF(V350=0,"-",V351/V350)</f>
        <v>0</v>
      </c>
    </row>
    <row r="351" spans="1:23" ht="16.899999999999999" customHeight="1">
      <c r="A351" s="322"/>
      <c r="B351" s="278"/>
      <c r="C351" s="282"/>
      <c r="D351" s="283"/>
      <c r="E351" s="288"/>
      <c r="F351" s="289" t="s">
        <v>298</v>
      </c>
      <c r="G351" s="290"/>
      <c r="H351" s="291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20"/>
      <c r="V351" s="121">
        <f t="shared" si="13"/>
        <v>0</v>
      </c>
      <c r="W351" s="265"/>
    </row>
    <row r="352" spans="1:23" ht="18.75" customHeight="1">
      <c r="A352" s="322"/>
      <c r="B352" s="277">
        <v>6</v>
      </c>
      <c r="C352" s="280" t="s">
        <v>1180</v>
      </c>
      <c r="D352" s="281"/>
      <c r="E352" s="287" t="s">
        <v>1132</v>
      </c>
      <c r="F352" s="284" t="s">
        <v>300</v>
      </c>
      <c r="G352" s="285"/>
      <c r="H352" s="286"/>
      <c r="I352" s="100"/>
      <c r="J352" s="100"/>
      <c r="K352" s="100">
        <v>3</v>
      </c>
      <c r="L352" s="100"/>
      <c r="M352" s="100"/>
      <c r="N352" s="100"/>
      <c r="O352" s="100"/>
      <c r="P352" s="100"/>
      <c r="Q352" s="100">
        <v>4</v>
      </c>
      <c r="R352" s="100"/>
      <c r="S352" s="100"/>
      <c r="T352" s="100">
        <v>4</v>
      </c>
      <c r="U352" s="101"/>
      <c r="V352" s="121">
        <f t="shared" ref="V352:V353" si="14">SUM(I352:T352)</f>
        <v>11</v>
      </c>
      <c r="W352" s="264">
        <f>IF(V352=0,"-",V353/V352)</f>
        <v>0.27272727272727271</v>
      </c>
    </row>
    <row r="353" spans="1:23" ht="18.75" customHeight="1">
      <c r="A353" s="322"/>
      <c r="B353" s="278"/>
      <c r="C353" s="282"/>
      <c r="D353" s="283"/>
      <c r="E353" s="288"/>
      <c r="F353" s="289" t="s">
        <v>298</v>
      </c>
      <c r="G353" s="290"/>
      <c r="H353" s="291"/>
      <c r="I353" s="19"/>
      <c r="J353" s="19"/>
      <c r="K353" s="19">
        <v>3</v>
      </c>
      <c r="L353" s="19"/>
      <c r="M353" s="19"/>
      <c r="N353" s="19"/>
      <c r="O353" s="19"/>
      <c r="P353" s="19"/>
      <c r="Q353" s="19"/>
      <c r="R353" s="19"/>
      <c r="S353" s="19"/>
      <c r="T353" s="19"/>
      <c r="U353" s="20"/>
      <c r="V353" s="121">
        <f t="shared" si="14"/>
        <v>3</v>
      </c>
      <c r="W353" s="265"/>
    </row>
    <row r="354" spans="1:23" ht="18.75" customHeight="1">
      <c r="A354" s="322"/>
      <c r="B354" s="277">
        <v>7</v>
      </c>
      <c r="C354" s="280" t="s">
        <v>1154</v>
      </c>
      <c r="D354" s="281"/>
      <c r="E354" s="287" t="s">
        <v>1189</v>
      </c>
      <c r="F354" s="284" t="s">
        <v>300</v>
      </c>
      <c r="G354" s="285"/>
      <c r="H354" s="286"/>
      <c r="I354" s="100"/>
      <c r="J354" s="100"/>
      <c r="K354" s="100"/>
      <c r="L354" s="100"/>
      <c r="M354" s="100"/>
      <c r="N354" s="100"/>
      <c r="O354" s="100"/>
      <c r="P354" s="100"/>
      <c r="Q354" s="100">
        <v>2</v>
      </c>
      <c r="R354" s="100"/>
      <c r="S354" s="100"/>
      <c r="T354" s="100"/>
      <c r="U354" s="101"/>
      <c r="V354" s="121">
        <f t="shared" si="8"/>
        <v>2</v>
      </c>
      <c r="W354" s="264">
        <f>IF(V354=0,"-",V373/V354)</f>
        <v>0.5</v>
      </c>
    </row>
    <row r="355" spans="1:23" ht="18.75" customHeight="1">
      <c r="A355" s="322"/>
      <c r="B355" s="278"/>
      <c r="C355" s="282"/>
      <c r="D355" s="283"/>
      <c r="E355" s="288"/>
      <c r="F355" s="289" t="s">
        <v>298</v>
      </c>
      <c r="G355" s="290"/>
      <c r="H355" s="291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20"/>
      <c r="V355" s="121">
        <f t="shared" ref="V355:V371" si="15">SUM(I355:T355)</f>
        <v>0</v>
      </c>
      <c r="W355" s="265"/>
    </row>
    <row r="356" spans="1:23" ht="18.75" customHeight="1">
      <c r="A356" s="322"/>
      <c r="B356" s="277">
        <v>8</v>
      </c>
      <c r="C356" s="280" t="s">
        <v>1181</v>
      </c>
      <c r="D356" s="281"/>
      <c r="E356" s="287" t="s">
        <v>1133</v>
      </c>
      <c r="F356" s="284" t="s">
        <v>300</v>
      </c>
      <c r="G356" s="285"/>
      <c r="H356" s="286"/>
      <c r="I356" s="100"/>
      <c r="J356" s="100"/>
      <c r="K356" s="100"/>
      <c r="L356" s="100"/>
      <c r="M356" s="100"/>
      <c r="N356" s="100"/>
      <c r="O356" s="100"/>
      <c r="P356" s="100"/>
      <c r="Q356" s="100">
        <v>1</v>
      </c>
      <c r="R356" s="100"/>
      <c r="S356" s="100"/>
      <c r="T356" s="100"/>
      <c r="U356" s="101"/>
      <c r="V356" s="121">
        <f t="shared" si="15"/>
        <v>1</v>
      </c>
      <c r="W356" s="264">
        <f>IF(V356=0,"-",V377/V356)</f>
        <v>0</v>
      </c>
    </row>
    <row r="357" spans="1:23" ht="18.75" customHeight="1">
      <c r="A357" s="238"/>
      <c r="B357" s="278"/>
      <c r="C357" s="282"/>
      <c r="D357" s="283"/>
      <c r="E357" s="288"/>
      <c r="F357" s="289" t="s">
        <v>298</v>
      </c>
      <c r="G357" s="290"/>
      <c r="H357" s="291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01"/>
      <c r="V357" s="121">
        <f t="shared" si="15"/>
        <v>0</v>
      </c>
      <c r="W357" s="265"/>
    </row>
    <row r="358" spans="1:23" ht="18.75" customHeight="1">
      <c r="A358" s="236" t="s">
        <v>1080</v>
      </c>
      <c r="B358" s="277">
        <v>1</v>
      </c>
      <c r="C358" s="280" t="s">
        <v>1182</v>
      </c>
      <c r="D358" s="281"/>
      <c r="E358" s="287" t="s">
        <v>1134</v>
      </c>
      <c r="F358" s="284" t="s">
        <v>300</v>
      </c>
      <c r="G358" s="285"/>
      <c r="H358" s="286"/>
      <c r="I358" s="100"/>
      <c r="J358" s="100"/>
      <c r="K358" s="100">
        <v>6</v>
      </c>
      <c r="L358" s="100"/>
      <c r="M358" s="100"/>
      <c r="N358" s="100"/>
      <c r="O358" s="100"/>
      <c r="P358" s="100"/>
      <c r="Q358" s="100">
        <v>6</v>
      </c>
      <c r="R358" s="100"/>
      <c r="S358" s="100"/>
      <c r="T358" s="100">
        <v>6</v>
      </c>
      <c r="U358" s="101"/>
      <c r="V358" s="121">
        <f t="shared" si="15"/>
        <v>18</v>
      </c>
      <c r="W358" s="264">
        <f>IF(V358=0,"-",V359/V358)</f>
        <v>0.33333333333333331</v>
      </c>
    </row>
    <row r="359" spans="1:23" ht="18.75" customHeight="1">
      <c r="A359" s="236"/>
      <c r="B359" s="278"/>
      <c r="C359" s="282"/>
      <c r="D359" s="283"/>
      <c r="E359" s="288"/>
      <c r="F359" s="289" t="s">
        <v>298</v>
      </c>
      <c r="G359" s="290"/>
      <c r="H359" s="291"/>
      <c r="I359" s="19"/>
      <c r="J359" s="19"/>
      <c r="K359" s="19">
        <v>6</v>
      </c>
      <c r="L359" s="19"/>
      <c r="M359" s="19"/>
      <c r="N359" s="19"/>
      <c r="O359" s="19"/>
      <c r="P359" s="19"/>
      <c r="Q359" s="19"/>
      <c r="R359" s="19"/>
      <c r="S359" s="19"/>
      <c r="T359" s="19"/>
      <c r="U359" s="101"/>
      <c r="V359" s="121">
        <f t="shared" si="15"/>
        <v>6</v>
      </c>
      <c r="W359" s="265"/>
    </row>
    <row r="360" spans="1:23" ht="18.75" customHeight="1">
      <c r="A360" s="236"/>
      <c r="B360" s="277">
        <v>2</v>
      </c>
      <c r="C360" s="280" t="s">
        <v>1190</v>
      </c>
      <c r="D360" s="281"/>
      <c r="E360" s="287" t="s">
        <v>1135</v>
      </c>
      <c r="F360" s="284" t="s">
        <v>300</v>
      </c>
      <c r="G360" s="285"/>
      <c r="H360" s="286"/>
      <c r="I360" s="100"/>
      <c r="J360" s="100"/>
      <c r="K360" s="100"/>
      <c r="L360" s="100"/>
      <c r="M360" s="100"/>
      <c r="N360" s="100"/>
      <c r="O360" s="100"/>
      <c r="P360" s="100"/>
      <c r="Q360" s="100">
        <v>50</v>
      </c>
      <c r="R360" s="100"/>
      <c r="S360" s="100"/>
      <c r="T360" s="100"/>
      <c r="U360" s="101"/>
      <c r="V360" s="121">
        <f t="shared" ref="V360:V361" si="16">SUM(I360:T360)</f>
        <v>50</v>
      </c>
      <c r="W360" s="264">
        <f>IF(V360=0,"-",V381/V360)</f>
        <v>0</v>
      </c>
    </row>
    <row r="361" spans="1:23" ht="18.75" customHeight="1">
      <c r="A361" s="236"/>
      <c r="B361" s="278"/>
      <c r="C361" s="282"/>
      <c r="D361" s="283"/>
      <c r="E361" s="288"/>
      <c r="F361" s="289" t="s">
        <v>298</v>
      </c>
      <c r="G361" s="290"/>
      <c r="H361" s="291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01"/>
      <c r="V361" s="121">
        <f t="shared" si="16"/>
        <v>0</v>
      </c>
      <c r="W361" s="265"/>
    </row>
    <row r="362" spans="1:23" ht="18.75" customHeight="1">
      <c r="A362" s="236"/>
      <c r="B362" s="277">
        <v>3</v>
      </c>
      <c r="C362" s="280" t="s">
        <v>1075</v>
      </c>
      <c r="D362" s="281"/>
      <c r="E362" s="287" t="s">
        <v>1136</v>
      </c>
      <c r="F362" s="284" t="s">
        <v>300</v>
      </c>
      <c r="G362" s="285"/>
      <c r="H362" s="286"/>
      <c r="I362" s="100"/>
      <c r="J362" s="100"/>
      <c r="K362" s="100">
        <v>3</v>
      </c>
      <c r="L362" s="100"/>
      <c r="M362" s="100"/>
      <c r="N362" s="100">
        <v>3</v>
      </c>
      <c r="O362" s="100"/>
      <c r="P362" s="100"/>
      <c r="Q362" s="100">
        <v>3</v>
      </c>
      <c r="R362" s="100"/>
      <c r="S362" s="100"/>
      <c r="T362" s="100">
        <v>3</v>
      </c>
      <c r="U362" s="101"/>
      <c r="V362" s="121">
        <f t="shared" ref="V362:V363" si="17">SUM(I362:T362)</f>
        <v>12</v>
      </c>
      <c r="W362" s="264">
        <f>IF(V362=0,"-",V363/V362)</f>
        <v>0.25</v>
      </c>
    </row>
    <row r="363" spans="1:23" ht="18.75" customHeight="1">
      <c r="A363" s="236"/>
      <c r="B363" s="278"/>
      <c r="C363" s="282"/>
      <c r="D363" s="283"/>
      <c r="E363" s="288"/>
      <c r="F363" s="289" t="s">
        <v>298</v>
      </c>
      <c r="G363" s="290"/>
      <c r="H363" s="291"/>
      <c r="I363" s="19"/>
      <c r="J363" s="19"/>
      <c r="K363" s="19">
        <v>3</v>
      </c>
      <c r="L363" s="19"/>
      <c r="M363" s="19"/>
      <c r="N363" s="19"/>
      <c r="O363" s="19"/>
      <c r="P363" s="19"/>
      <c r="Q363" s="19"/>
      <c r="R363" s="19"/>
      <c r="S363" s="19"/>
      <c r="T363" s="19"/>
      <c r="U363" s="101"/>
      <c r="V363" s="121">
        <f t="shared" si="17"/>
        <v>3</v>
      </c>
      <c r="W363" s="265"/>
    </row>
    <row r="364" spans="1:23" ht="18.75" customHeight="1">
      <c r="A364" s="236"/>
      <c r="B364" s="277">
        <v>4</v>
      </c>
      <c r="C364" s="280" t="s">
        <v>1076</v>
      </c>
      <c r="D364" s="281"/>
      <c r="E364" s="287" t="s">
        <v>1137</v>
      </c>
      <c r="F364" s="284" t="s">
        <v>300</v>
      </c>
      <c r="G364" s="285"/>
      <c r="H364" s="286"/>
      <c r="I364" s="100"/>
      <c r="J364" s="100"/>
      <c r="K364" s="100"/>
      <c r="L364" s="100"/>
      <c r="M364" s="100"/>
      <c r="N364" s="100"/>
      <c r="O364" s="100"/>
      <c r="P364" s="100"/>
      <c r="Q364" s="100">
        <v>20</v>
      </c>
      <c r="R364" s="100"/>
      <c r="S364" s="100"/>
      <c r="T364" s="100"/>
      <c r="U364" s="101"/>
      <c r="V364" s="121">
        <f t="shared" si="15"/>
        <v>20</v>
      </c>
      <c r="W364" s="264">
        <f>IF(V364=0,"-",V381/V364)</f>
        <v>0</v>
      </c>
    </row>
    <row r="365" spans="1:23" ht="18.75" customHeight="1">
      <c r="A365" s="236"/>
      <c r="B365" s="278"/>
      <c r="C365" s="282"/>
      <c r="D365" s="283"/>
      <c r="E365" s="288"/>
      <c r="F365" s="289" t="s">
        <v>298</v>
      </c>
      <c r="G365" s="290"/>
      <c r="H365" s="291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01"/>
      <c r="V365" s="121">
        <f t="shared" si="15"/>
        <v>0</v>
      </c>
      <c r="W365" s="265"/>
    </row>
    <row r="366" spans="1:23" ht="18.75" customHeight="1">
      <c r="A366" s="236"/>
      <c r="B366" s="277">
        <v>5</v>
      </c>
      <c r="C366" s="280" t="s">
        <v>1077</v>
      </c>
      <c r="D366" s="281"/>
      <c r="E366" s="287" t="s">
        <v>1138</v>
      </c>
      <c r="F366" s="284" t="s">
        <v>300</v>
      </c>
      <c r="G366" s="285"/>
      <c r="H366" s="286"/>
      <c r="I366" s="100"/>
      <c r="J366" s="100"/>
      <c r="K366" s="100">
        <v>52</v>
      </c>
      <c r="L366" s="100"/>
      <c r="M366" s="100"/>
      <c r="N366" s="100"/>
      <c r="O366" s="100"/>
      <c r="P366" s="100"/>
      <c r="Q366" s="100"/>
      <c r="R366" s="100"/>
      <c r="S366" s="100"/>
      <c r="T366" s="100"/>
      <c r="U366" s="101"/>
      <c r="V366" s="121">
        <f t="shared" si="15"/>
        <v>52</v>
      </c>
      <c r="W366" s="264">
        <f>IF(V366=0,"-",V367/V366)</f>
        <v>1</v>
      </c>
    </row>
    <row r="367" spans="1:23" ht="18.75" customHeight="1">
      <c r="A367" s="236"/>
      <c r="B367" s="278"/>
      <c r="C367" s="282"/>
      <c r="D367" s="283"/>
      <c r="E367" s="288"/>
      <c r="F367" s="289" t="s">
        <v>298</v>
      </c>
      <c r="G367" s="290"/>
      <c r="H367" s="291"/>
      <c r="I367" s="19"/>
      <c r="J367" s="19"/>
      <c r="K367" s="19">
        <v>52</v>
      </c>
      <c r="L367" s="19"/>
      <c r="M367" s="19"/>
      <c r="N367" s="19"/>
      <c r="O367" s="19"/>
      <c r="P367" s="19"/>
      <c r="Q367" s="19"/>
      <c r="R367" s="19"/>
      <c r="S367" s="19"/>
      <c r="T367" s="19"/>
      <c r="U367" s="101"/>
      <c r="V367" s="121">
        <f t="shared" si="15"/>
        <v>52</v>
      </c>
      <c r="W367" s="265"/>
    </row>
    <row r="368" spans="1:23" ht="18.75" customHeight="1">
      <c r="A368" s="236"/>
      <c r="B368" s="277">
        <v>6</v>
      </c>
      <c r="C368" s="280" t="s">
        <v>1078</v>
      </c>
      <c r="D368" s="281"/>
      <c r="E368" s="287" t="s">
        <v>1066</v>
      </c>
      <c r="F368" s="284" t="s">
        <v>300</v>
      </c>
      <c r="G368" s="285"/>
      <c r="H368" s="286"/>
      <c r="I368" s="100"/>
      <c r="J368" s="100"/>
      <c r="K368" s="100"/>
      <c r="L368" s="100"/>
      <c r="M368" s="100"/>
      <c r="N368" s="100"/>
      <c r="O368" s="100"/>
      <c r="P368" s="100"/>
      <c r="Q368" s="100">
        <v>1</v>
      </c>
      <c r="R368" s="100"/>
      <c r="S368" s="100"/>
      <c r="T368" s="100"/>
      <c r="U368" s="101"/>
      <c r="V368" s="121">
        <f t="shared" si="15"/>
        <v>1</v>
      </c>
      <c r="W368" s="264">
        <f>IF(V368=0,"-",V385/V368)</f>
        <v>0</v>
      </c>
    </row>
    <row r="369" spans="1:23" ht="18.75" customHeight="1">
      <c r="A369" s="236"/>
      <c r="B369" s="278"/>
      <c r="C369" s="282"/>
      <c r="D369" s="283"/>
      <c r="E369" s="288"/>
      <c r="F369" s="289" t="s">
        <v>298</v>
      </c>
      <c r="G369" s="290"/>
      <c r="H369" s="291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01"/>
      <c r="V369" s="121">
        <f t="shared" si="15"/>
        <v>0</v>
      </c>
      <c r="W369" s="265"/>
    </row>
    <row r="370" spans="1:23" ht="18.75" customHeight="1">
      <c r="A370" s="236"/>
      <c r="B370" s="277">
        <v>7</v>
      </c>
      <c r="C370" s="280" t="s">
        <v>1183</v>
      </c>
      <c r="D370" s="281"/>
      <c r="E370" s="287" t="s">
        <v>1139</v>
      </c>
      <c r="F370" s="284" t="s">
        <v>300</v>
      </c>
      <c r="G370" s="285"/>
      <c r="H370" s="286"/>
      <c r="I370" s="100"/>
      <c r="J370" s="100"/>
      <c r="K370" s="100">
        <v>1</v>
      </c>
      <c r="L370" s="100"/>
      <c r="M370" s="100"/>
      <c r="N370" s="100"/>
      <c r="O370" s="100"/>
      <c r="P370" s="100"/>
      <c r="Q370" s="100">
        <v>1</v>
      </c>
      <c r="R370" s="100"/>
      <c r="S370" s="100"/>
      <c r="T370" s="100">
        <v>1</v>
      </c>
      <c r="U370" s="101"/>
      <c r="V370" s="121">
        <f t="shared" si="15"/>
        <v>3</v>
      </c>
      <c r="W370" s="264">
        <f>IF(V370=0,"-",V371/V370)</f>
        <v>0.33333333333333331</v>
      </c>
    </row>
    <row r="371" spans="1:23" ht="18.75" customHeight="1">
      <c r="A371" s="236"/>
      <c r="B371" s="278"/>
      <c r="C371" s="282"/>
      <c r="D371" s="283"/>
      <c r="E371" s="288"/>
      <c r="F371" s="289" t="s">
        <v>298</v>
      </c>
      <c r="G371" s="290"/>
      <c r="H371" s="291"/>
      <c r="I371" s="19"/>
      <c r="J371" s="19"/>
      <c r="K371" s="19">
        <v>1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01"/>
      <c r="V371" s="121">
        <f t="shared" si="15"/>
        <v>1</v>
      </c>
      <c r="W371" s="265"/>
    </row>
    <row r="372" spans="1:23" ht="18.75" customHeight="1">
      <c r="A372" s="236"/>
      <c r="B372" s="277">
        <v>8</v>
      </c>
      <c r="C372" s="280" t="s">
        <v>1079</v>
      </c>
      <c r="D372" s="281"/>
      <c r="E372" s="287" t="s">
        <v>1140</v>
      </c>
      <c r="F372" s="284" t="s">
        <v>300</v>
      </c>
      <c r="G372" s="285"/>
      <c r="H372" s="286"/>
      <c r="I372" s="100"/>
      <c r="J372" s="100"/>
      <c r="K372" s="100">
        <v>1</v>
      </c>
      <c r="L372" s="100"/>
      <c r="M372" s="100"/>
      <c r="N372" s="100"/>
      <c r="O372" s="100"/>
      <c r="P372" s="100"/>
      <c r="Q372" s="100"/>
      <c r="R372" s="100"/>
      <c r="S372" s="100"/>
      <c r="T372" s="100"/>
      <c r="U372" s="101"/>
      <c r="V372" s="121">
        <f t="shared" ref="V372" si="18">SUM(I372:T372)</f>
        <v>1</v>
      </c>
      <c r="W372" s="264">
        <f>IF(V372=0,"-",V373/V372)</f>
        <v>1</v>
      </c>
    </row>
    <row r="373" spans="1:23" ht="29.25" customHeight="1">
      <c r="A373" s="236"/>
      <c r="B373" s="278"/>
      <c r="C373" s="282"/>
      <c r="D373" s="283"/>
      <c r="E373" s="288"/>
      <c r="F373" s="289" t="s">
        <v>298</v>
      </c>
      <c r="G373" s="290"/>
      <c r="H373" s="291"/>
      <c r="I373" s="19"/>
      <c r="J373" s="19"/>
      <c r="K373" s="19">
        <v>1</v>
      </c>
      <c r="L373" s="19"/>
      <c r="M373" s="19"/>
      <c r="N373" s="19"/>
      <c r="O373" s="19"/>
      <c r="P373" s="19"/>
      <c r="Q373" s="19"/>
      <c r="R373" s="19"/>
      <c r="S373" s="19"/>
      <c r="T373" s="19"/>
      <c r="U373" s="20"/>
      <c r="V373" s="121">
        <f t="shared" si="8"/>
        <v>1</v>
      </c>
      <c r="W373" s="265"/>
    </row>
    <row r="374" spans="1:23" ht="18.75" customHeight="1">
      <c r="A374" s="237" t="s">
        <v>1191</v>
      </c>
      <c r="B374" s="277">
        <v>1</v>
      </c>
      <c r="C374" s="280" t="s">
        <v>1161</v>
      </c>
      <c r="D374" s="281"/>
      <c r="E374" s="279" t="s">
        <v>1162</v>
      </c>
      <c r="F374" s="284" t="s">
        <v>300</v>
      </c>
      <c r="G374" s="285"/>
      <c r="H374" s="286"/>
      <c r="I374" s="100"/>
      <c r="J374" s="100"/>
      <c r="K374" s="100"/>
      <c r="L374" s="100"/>
      <c r="M374" s="100"/>
      <c r="N374" s="100">
        <v>6</v>
      </c>
      <c r="O374" s="100"/>
      <c r="P374" s="100"/>
      <c r="Q374" s="100"/>
      <c r="R374" s="100"/>
      <c r="S374" s="100"/>
      <c r="T374" s="100">
        <v>6</v>
      </c>
      <c r="U374" s="101"/>
      <c r="V374" s="121">
        <f t="shared" ref="V374" si="19">SUM(I374:T374)</f>
        <v>12</v>
      </c>
      <c r="W374" s="264">
        <f t="shared" ref="W374" si="20">IF(V374=0,"-",V393/V374)</f>
        <v>0</v>
      </c>
    </row>
    <row r="375" spans="1:23" ht="28.5" customHeight="1">
      <c r="A375" s="238"/>
      <c r="B375" s="278"/>
      <c r="C375" s="282"/>
      <c r="D375" s="283"/>
      <c r="E375" s="279"/>
      <c r="F375" s="289" t="s">
        <v>298</v>
      </c>
      <c r="G375" s="290"/>
      <c r="H375" s="291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20"/>
      <c r="V375" s="121">
        <f t="shared" si="8"/>
        <v>0</v>
      </c>
      <c r="W375" s="265"/>
    </row>
    <row r="376" spans="1:23" ht="34.5" customHeight="1"/>
    <row r="377" spans="1:23" ht="12.75" customHeight="1"/>
    <row r="378" spans="1:23" ht="12.75" customHeight="1">
      <c r="A378" s="333" t="s">
        <v>1041</v>
      </c>
      <c r="B378" s="333"/>
      <c r="C378" s="333"/>
      <c r="D378" s="333"/>
      <c r="E378" s="2"/>
      <c r="F378" s="334" t="s">
        <v>1045</v>
      </c>
      <c r="G378" s="334"/>
      <c r="H378" s="334"/>
      <c r="I378" s="334"/>
      <c r="J378" s="334"/>
      <c r="K378" s="334"/>
      <c r="L378" s="334"/>
      <c r="M378" s="334"/>
      <c r="N378" s="334"/>
      <c r="O378" s="334"/>
      <c r="P378" s="2"/>
      <c r="Q378" s="334" t="s">
        <v>1047</v>
      </c>
      <c r="R378" s="334"/>
      <c r="S378" s="334"/>
      <c r="T378" s="334"/>
      <c r="U378" s="334"/>
      <c r="V378" s="334"/>
      <c r="W378" s="334"/>
    </row>
    <row r="379" spans="1:23" ht="12.75" customHeight="1">
      <c r="A379" s="332" t="s">
        <v>1017</v>
      </c>
      <c r="B379" s="332"/>
      <c r="C379" s="332"/>
      <c r="D379" s="332"/>
      <c r="E379" s="2"/>
      <c r="F379" s="332" t="s">
        <v>1018</v>
      </c>
      <c r="G379" s="332"/>
      <c r="H379" s="332"/>
      <c r="I379" s="332"/>
      <c r="J379" s="332"/>
      <c r="K379" s="332"/>
      <c r="L379" s="332"/>
      <c r="M379" s="332"/>
      <c r="N379" s="332"/>
      <c r="O379" s="332"/>
      <c r="P379" s="2"/>
      <c r="Q379" s="332" t="s">
        <v>1048</v>
      </c>
      <c r="R379" s="332"/>
      <c r="S379" s="332"/>
      <c r="T379" s="332"/>
      <c r="U379" s="332"/>
      <c r="V379" s="332"/>
      <c r="W379" s="332"/>
    </row>
    <row r="380" spans="1:23" ht="45.75" customHeight="1">
      <c r="A380" s="139"/>
      <c r="B380" s="139"/>
      <c r="C380" s="139"/>
      <c r="D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72"/>
      <c r="Q380" s="139"/>
      <c r="R380" s="139"/>
      <c r="S380" s="139"/>
      <c r="T380" s="139"/>
      <c r="U380" s="139"/>
      <c r="V380" s="139"/>
      <c r="W380" s="139"/>
    </row>
    <row r="381" spans="1:23">
      <c r="A381" s="335"/>
      <c r="B381" s="335"/>
      <c r="C381" s="335"/>
      <c r="D381" s="335"/>
      <c r="F381" s="334" t="s">
        <v>1046</v>
      </c>
      <c r="G381" s="334"/>
      <c r="H381" s="334"/>
      <c r="I381" s="334"/>
      <c r="J381" s="334"/>
      <c r="K381" s="334"/>
      <c r="L381" s="334"/>
      <c r="M381" s="334"/>
      <c r="N381" s="334"/>
      <c r="O381" s="334"/>
      <c r="Q381" s="336"/>
      <c r="R381" s="336"/>
      <c r="S381" s="336"/>
      <c r="T381" s="336"/>
      <c r="U381" s="336"/>
      <c r="V381" s="336"/>
      <c r="W381" s="336"/>
    </row>
    <row r="382" spans="1:23" ht="28.5" customHeight="1">
      <c r="A382" s="331"/>
      <c r="B382" s="331"/>
      <c r="C382" s="331"/>
      <c r="D382" s="331"/>
      <c r="F382" s="332" t="s">
        <v>1044</v>
      </c>
      <c r="G382" s="332"/>
      <c r="H382" s="332"/>
      <c r="I382" s="332"/>
      <c r="J382" s="332"/>
      <c r="K382" s="332"/>
      <c r="L382" s="332"/>
      <c r="M382" s="332"/>
      <c r="N382" s="332"/>
      <c r="O382" s="332"/>
      <c r="Q382" s="331"/>
      <c r="R382" s="331"/>
      <c r="S382" s="331"/>
      <c r="T382" s="331"/>
      <c r="U382" s="331"/>
      <c r="V382" s="331"/>
      <c r="W382" s="331"/>
    </row>
    <row r="383" spans="1:23" ht="12.75" hidden="1" customHeight="1"/>
    <row r="384" spans="1:23" ht="12.75" hidden="1" customHeight="1"/>
    <row r="385" spans="1:2" hidden="1"/>
    <row r="386" spans="1:2" hidden="1"/>
    <row r="387" spans="1:2" hidden="1"/>
    <row r="388" spans="1:2" hidden="1"/>
    <row r="389" spans="1:2" hidden="1"/>
    <row r="390" spans="1:2" hidden="1"/>
    <row r="391" spans="1:2" hidden="1"/>
    <row r="392" spans="1:2" hidden="1"/>
    <row r="393" spans="1:2" hidden="1"/>
    <row r="394" spans="1:2" hidden="1"/>
    <row r="395" spans="1:2" hidden="1"/>
    <row r="396" spans="1:2" hidden="1"/>
    <row r="397" spans="1:2" hidden="1"/>
    <row r="398" spans="1:2" hidden="1">
      <c r="A398" s="1">
        <v>1</v>
      </c>
      <c r="B398" s="10" t="s">
        <v>33</v>
      </c>
    </row>
    <row r="399" spans="1:2" hidden="1">
      <c r="A399" s="1">
        <v>2</v>
      </c>
      <c r="B399" s="10" t="s">
        <v>34</v>
      </c>
    </row>
    <row r="400" spans="1:2" hidden="1">
      <c r="A400" s="1">
        <v>3</v>
      </c>
      <c r="B400" s="10" t="s">
        <v>35</v>
      </c>
    </row>
    <row r="401" spans="1:2" hidden="1">
      <c r="A401" s="1">
        <v>4</v>
      </c>
      <c r="B401" s="10" t="s">
        <v>36</v>
      </c>
    </row>
    <row r="402" spans="1:2" hidden="1"/>
    <row r="403" spans="1:2" hidden="1"/>
    <row r="404" spans="1:2" hidden="1">
      <c r="B404" s="1" t="s">
        <v>37</v>
      </c>
    </row>
    <row r="405" spans="1:2" hidden="1">
      <c r="A405" s="1">
        <v>1</v>
      </c>
      <c r="B405" s="1" t="s">
        <v>38</v>
      </c>
    </row>
    <row r="406" spans="1:2" hidden="1">
      <c r="A406" s="1">
        <v>2</v>
      </c>
      <c r="B406" s="1" t="s">
        <v>39</v>
      </c>
    </row>
    <row r="407" spans="1:2" hidden="1">
      <c r="A407" s="1">
        <v>3</v>
      </c>
      <c r="B407" s="1" t="s">
        <v>40</v>
      </c>
    </row>
    <row r="408" spans="1:2" hidden="1">
      <c r="A408" s="1">
        <v>4</v>
      </c>
      <c r="B408" s="1" t="s">
        <v>41</v>
      </c>
    </row>
    <row r="409" spans="1:2" hidden="1"/>
    <row r="410" spans="1:2" hidden="1"/>
    <row r="411" spans="1:2" hidden="1">
      <c r="B411" s="1" t="s">
        <v>42</v>
      </c>
    </row>
    <row r="412" spans="1:2" hidden="1">
      <c r="A412" s="1">
        <v>1.1000000000000001</v>
      </c>
      <c r="B412" s="1" t="s">
        <v>43</v>
      </c>
    </row>
    <row r="413" spans="1:2" hidden="1">
      <c r="A413" s="1">
        <v>1.2</v>
      </c>
      <c r="B413" s="1" t="s">
        <v>44</v>
      </c>
    </row>
    <row r="414" spans="1:2" hidden="1">
      <c r="A414" s="1">
        <v>1.3</v>
      </c>
      <c r="B414" s="1" t="s">
        <v>45</v>
      </c>
    </row>
    <row r="415" spans="1:2" hidden="1">
      <c r="A415" s="1">
        <v>1.4</v>
      </c>
      <c r="B415" s="1" t="s">
        <v>46</v>
      </c>
    </row>
    <row r="416" spans="1:2" hidden="1">
      <c r="A416" s="1">
        <v>1.5</v>
      </c>
      <c r="B416" s="1" t="s">
        <v>47</v>
      </c>
    </row>
    <row r="417" spans="1:2" hidden="1">
      <c r="A417" s="1">
        <v>1.6</v>
      </c>
      <c r="B417" s="1" t="s">
        <v>48</v>
      </c>
    </row>
    <row r="418" spans="1:2" hidden="1">
      <c r="A418" s="1">
        <v>1.7</v>
      </c>
      <c r="B418" s="1" t="s">
        <v>49</v>
      </c>
    </row>
    <row r="419" spans="1:2" hidden="1">
      <c r="A419" s="1">
        <v>1.8</v>
      </c>
      <c r="B419" s="1" t="s">
        <v>50</v>
      </c>
    </row>
    <row r="420" spans="1:2" hidden="1">
      <c r="A420" s="1">
        <v>2.1</v>
      </c>
      <c r="B420" s="1" t="s">
        <v>51</v>
      </c>
    </row>
    <row r="421" spans="1:2" hidden="1">
      <c r="A421" s="1">
        <v>2.2000000000000002</v>
      </c>
      <c r="B421" s="1" t="s">
        <v>52</v>
      </c>
    </row>
    <row r="422" spans="1:2" hidden="1">
      <c r="A422" s="1">
        <v>2.2999999999999998</v>
      </c>
      <c r="B422" s="1" t="s">
        <v>53</v>
      </c>
    </row>
    <row r="423" spans="1:2" hidden="1">
      <c r="A423" s="1">
        <v>2.4</v>
      </c>
      <c r="B423" s="1" t="s">
        <v>54</v>
      </c>
    </row>
    <row r="424" spans="1:2" hidden="1">
      <c r="A424" s="1">
        <v>2.5</v>
      </c>
      <c r="B424" s="1" t="s">
        <v>55</v>
      </c>
    </row>
    <row r="425" spans="1:2" hidden="1">
      <c r="A425" s="1">
        <v>2.6</v>
      </c>
      <c r="B425" s="1" t="s">
        <v>56</v>
      </c>
    </row>
    <row r="426" spans="1:2" hidden="1">
      <c r="A426" s="1">
        <v>2.7</v>
      </c>
      <c r="B426" s="1" t="s">
        <v>57</v>
      </c>
    </row>
    <row r="427" spans="1:2" hidden="1">
      <c r="A427" s="1">
        <v>3.1</v>
      </c>
      <c r="B427" s="1" t="s">
        <v>58</v>
      </c>
    </row>
    <row r="428" spans="1:2" hidden="1">
      <c r="A428" s="1">
        <v>3.2</v>
      </c>
      <c r="B428" s="1" t="s">
        <v>59</v>
      </c>
    </row>
    <row r="429" spans="1:2" hidden="1">
      <c r="A429" s="1">
        <v>3.3</v>
      </c>
      <c r="B429" s="1" t="s">
        <v>60</v>
      </c>
    </row>
    <row r="430" spans="1:2" hidden="1">
      <c r="A430" s="1">
        <v>3.4</v>
      </c>
      <c r="B430" s="1" t="s">
        <v>61</v>
      </c>
    </row>
    <row r="431" spans="1:2" hidden="1">
      <c r="A431" s="1">
        <v>3.5</v>
      </c>
      <c r="B431" s="1" t="s">
        <v>62</v>
      </c>
    </row>
    <row r="432" spans="1:2" hidden="1">
      <c r="A432" s="1">
        <v>3.6</v>
      </c>
      <c r="B432" s="1" t="s">
        <v>63</v>
      </c>
    </row>
    <row r="433" spans="1:2" hidden="1">
      <c r="A433" s="1">
        <v>3.7</v>
      </c>
      <c r="B433" s="1" t="s">
        <v>64</v>
      </c>
    </row>
    <row r="434" spans="1:2" hidden="1">
      <c r="A434" s="1">
        <v>3.8</v>
      </c>
      <c r="B434" s="1" t="s">
        <v>65</v>
      </c>
    </row>
    <row r="435" spans="1:2" hidden="1">
      <c r="A435" s="1">
        <v>3.9</v>
      </c>
      <c r="B435" s="1" t="s">
        <v>66</v>
      </c>
    </row>
    <row r="436" spans="1:2" hidden="1">
      <c r="A436" s="1">
        <v>4.0999999999999996</v>
      </c>
      <c r="B436" s="1" t="s">
        <v>67</v>
      </c>
    </row>
    <row r="437" spans="1:2" hidden="1">
      <c r="A437" s="1">
        <v>4.2</v>
      </c>
      <c r="B437" s="1" t="s">
        <v>68</v>
      </c>
    </row>
    <row r="438" spans="1:2" hidden="1">
      <c r="A438" s="1">
        <v>4.3</v>
      </c>
      <c r="B438" s="1" t="s">
        <v>69</v>
      </c>
    </row>
    <row r="439" spans="1:2" hidden="1">
      <c r="A439" s="1">
        <v>4.4000000000000004</v>
      </c>
      <c r="B439" s="1" t="s">
        <v>70</v>
      </c>
    </row>
    <row r="440" spans="1:2" hidden="1"/>
    <row r="441" spans="1:2" hidden="1"/>
    <row r="442" spans="1:2" hidden="1"/>
    <row r="443" spans="1:2" hidden="1">
      <c r="B443" s="1" t="s">
        <v>71</v>
      </c>
    </row>
    <row r="444" spans="1:2" hidden="1">
      <c r="A444" s="1" t="s">
        <v>72</v>
      </c>
      <c r="B444" s="1" t="s">
        <v>43</v>
      </c>
    </row>
    <row r="445" spans="1:2" hidden="1">
      <c r="A445" s="1" t="s">
        <v>73</v>
      </c>
      <c r="B445" s="1" t="s">
        <v>74</v>
      </c>
    </row>
    <row r="446" spans="1:2" hidden="1">
      <c r="A446" s="1" t="s">
        <v>75</v>
      </c>
      <c r="B446" s="1" t="s">
        <v>76</v>
      </c>
    </row>
    <row r="447" spans="1:2" hidden="1">
      <c r="A447" s="1" t="s">
        <v>77</v>
      </c>
      <c r="B447" s="1" t="s">
        <v>78</v>
      </c>
    </row>
    <row r="448" spans="1:2" hidden="1">
      <c r="A448" s="1" t="s">
        <v>79</v>
      </c>
      <c r="B448" s="1" t="s">
        <v>80</v>
      </c>
    </row>
    <row r="449" spans="1:2" hidden="1">
      <c r="A449" s="1" t="s">
        <v>81</v>
      </c>
      <c r="B449" s="1" t="s">
        <v>82</v>
      </c>
    </row>
    <row r="450" spans="1:2" hidden="1">
      <c r="A450" s="1" t="s">
        <v>83</v>
      </c>
      <c r="B450" s="1" t="s">
        <v>84</v>
      </c>
    </row>
    <row r="451" spans="1:2" hidden="1">
      <c r="A451" s="1" t="s">
        <v>85</v>
      </c>
      <c r="B451" s="1" t="s">
        <v>86</v>
      </c>
    </row>
    <row r="452" spans="1:2" hidden="1">
      <c r="A452" s="1" t="s">
        <v>87</v>
      </c>
      <c r="B452" s="1" t="s">
        <v>88</v>
      </c>
    </row>
    <row r="453" spans="1:2" hidden="1">
      <c r="A453" s="1" t="s">
        <v>89</v>
      </c>
      <c r="B453" s="1" t="s">
        <v>90</v>
      </c>
    </row>
    <row r="454" spans="1:2" hidden="1">
      <c r="A454" s="1" t="s">
        <v>91</v>
      </c>
      <c r="B454" s="1" t="s">
        <v>92</v>
      </c>
    </row>
    <row r="455" spans="1:2" hidden="1">
      <c r="A455" s="1" t="s">
        <v>93</v>
      </c>
      <c r="B455" s="1" t="s">
        <v>94</v>
      </c>
    </row>
    <row r="456" spans="1:2" hidden="1">
      <c r="A456" s="1" t="s">
        <v>95</v>
      </c>
      <c r="B456" s="1" t="s">
        <v>96</v>
      </c>
    </row>
    <row r="457" spans="1:2" hidden="1">
      <c r="A457" s="1" t="s">
        <v>97</v>
      </c>
      <c r="B457" s="1" t="s">
        <v>98</v>
      </c>
    </row>
    <row r="458" spans="1:2" hidden="1">
      <c r="A458" s="1" t="s">
        <v>99</v>
      </c>
      <c r="B458" s="1" t="s">
        <v>100</v>
      </c>
    </row>
    <row r="459" spans="1:2" hidden="1">
      <c r="A459" s="1" t="s">
        <v>101</v>
      </c>
      <c r="B459" s="1" t="s">
        <v>46</v>
      </c>
    </row>
    <row r="460" spans="1:2" hidden="1">
      <c r="A460" s="1" t="s">
        <v>102</v>
      </c>
      <c r="B460" s="1" t="s">
        <v>103</v>
      </c>
    </row>
    <row r="461" spans="1:2" hidden="1">
      <c r="A461" s="1" t="s">
        <v>104</v>
      </c>
      <c r="B461" s="1" t="s">
        <v>105</v>
      </c>
    </row>
    <row r="462" spans="1:2" hidden="1">
      <c r="A462" s="1" t="s">
        <v>106</v>
      </c>
      <c r="B462" s="1" t="s">
        <v>107</v>
      </c>
    </row>
    <row r="463" spans="1:2" hidden="1">
      <c r="A463" s="1" t="s">
        <v>108</v>
      </c>
      <c r="B463" s="1" t="s">
        <v>109</v>
      </c>
    </row>
    <row r="464" spans="1:2" hidden="1">
      <c r="A464" s="1" t="s">
        <v>110</v>
      </c>
      <c r="B464" s="1" t="s">
        <v>111</v>
      </c>
    </row>
    <row r="465" spans="1:2" hidden="1">
      <c r="A465" s="1" t="s">
        <v>112</v>
      </c>
      <c r="B465" s="1" t="s">
        <v>113</v>
      </c>
    </row>
    <row r="466" spans="1:2" hidden="1">
      <c r="A466" s="1" t="s">
        <v>114</v>
      </c>
      <c r="B466" s="1" t="s">
        <v>115</v>
      </c>
    </row>
    <row r="467" spans="1:2" hidden="1">
      <c r="A467" s="1" t="s">
        <v>116</v>
      </c>
      <c r="B467" s="1" t="s">
        <v>117</v>
      </c>
    </row>
    <row r="468" spans="1:2" hidden="1">
      <c r="A468" s="1" t="s">
        <v>118</v>
      </c>
      <c r="B468" s="1" t="s">
        <v>119</v>
      </c>
    </row>
    <row r="469" spans="1:2" hidden="1">
      <c r="A469" s="1" t="s">
        <v>120</v>
      </c>
      <c r="B469" s="1" t="s">
        <v>121</v>
      </c>
    </row>
    <row r="470" spans="1:2" hidden="1">
      <c r="A470" s="1" t="s">
        <v>122</v>
      </c>
      <c r="B470" s="1" t="s">
        <v>123</v>
      </c>
    </row>
    <row r="471" spans="1:2" hidden="1">
      <c r="A471" s="1" t="s">
        <v>124</v>
      </c>
      <c r="B471" s="1" t="s">
        <v>125</v>
      </c>
    </row>
    <row r="472" spans="1:2" hidden="1">
      <c r="A472" s="1" t="s">
        <v>126</v>
      </c>
      <c r="B472" s="1" t="s">
        <v>127</v>
      </c>
    </row>
    <row r="473" spans="1:2" hidden="1">
      <c r="A473" s="1" t="s">
        <v>128</v>
      </c>
      <c r="B473" s="1" t="s">
        <v>100</v>
      </c>
    </row>
    <row r="474" spans="1:2" hidden="1">
      <c r="A474" s="1" t="s">
        <v>129</v>
      </c>
      <c r="B474" s="1" t="s">
        <v>130</v>
      </c>
    </row>
    <row r="475" spans="1:2" hidden="1">
      <c r="A475" s="1" t="s">
        <v>131</v>
      </c>
      <c r="B475" s="1" t="s">
        <v>132</v>
      </c>
    </row>
    <row r="476" spans="1:2" hidden="1">
      <c r="A476" s="1" t="s">
        <v>133</v>
      </c>
      <c r="B476" s="1" t="s">
        <v>134</v>
      </c>
    </row>
    <row r="477" spans="1:2" hidden="1">
      <c r="A477" s="1" t="s">
        <v>135</v>
      </c>
      <c r="B477" s="1" t="s">
        <v>136</v>
      </c>
    </row>
    <row r="478" spans="1:2" hidden="1">
      <c r="A478" s="1" t="s">
        <v>137</v>
      </c>
      <c r="B478" s="1" t="s">
        <v>138</v>
      </c>
    </row>
    <row r="479" spans="1:2" hidden="1">
      <c r="A479" s="1" t="s">
        <v>139</v>
      </c>
      <c r="B479" s="1" t="s">
        <v>140</v>
      </c>
    </row>
    <row r="480" spans="1:2" hidden="1">
      <c r="A480" s="1" t="s">
        <v>141</v>
      </c>
      <c r="B480" s="1" t="s">
        <v>142</v>
      </c>
    </row>
    <row r="481" spans="1:2" hidden="1">
      <c r="A481" s="1" t="s">
        <v>143</v>
      </c>
      <c r="B481" s="1" t="s">
        <v>144</v>
      </c>
    </row>
    <row r="482" spans="1:2" hidden="1">
      <c r="A482" s="1" t="s">
        <v>145</v>
      </c>
      <c r="B482" s="1" t="s">
        <v>146</v>
      </c>
    </row>
    <row r="483" spans="1:2" hidden="1">
      <c r="A483" s="1" t="s">
        <v>147</v>
      </c>
      <c r="B483" s="1" t="s">
        <v>148</v>
      </c>
    </row>
    <row r="484" spans="1:2" hidden="1">
      <c r="A484" s="1" t="s">
        <v>149</v>
      </c>
      <c r="B484" s="1" t="s">
        <v>150</v>
      </c>
    </row>
    <row r="485" spans="1:2" hidden="1">
      <c r="A485" s="1" t="s">
        <v>151</v>
      </c>
      <c r="B485" s="1" t="s">
        <v>152</v>
      </c>
    </row>
    <row r="486" spans="1:2" hidden="1">
      <c r="A486" s="1" t="s">
        <v>153</v>
      </c>
      <c r="B486" s="1" t="s">
        <v>154</v>
      </c>
    </row>
    <row r="487" spans="1:2" hidden="1">
      <c r="A487" s="1" t="s">
        <v>155</v>
      </c>
      <c r="B487" s="1" t="s">
        <v>156</v>
      </c>
    </row>
    <row r="488" spans="1:2" hidden="1">
      <c r="A488" s="1" t="s">
        <v>157</v>
      </c>
      <c r="B488" s="1" t="s">
        <v>158</v>
      </c>
    </row>
    <row r="489" spans="1:2" hidden="1">
      <c r="A489" s="1" t="s">
        <v>159</v>
      </c>
      <c r="B489" s="1" t="s">
        <v>160</v>
      </c>
    </row>
    <row r="490" spans="1:2" hidden="1">
      <c r="A490" s="1" t="s">
        <v>161</v>
      </c>
      <c r="B490" s="1" t="s">
        <v>162</v>
      </c>
    </row>
    <row r="491" spans="1:2" hidden="1">
      <c r="A491" s="1" t="s">
        <v>163</v>
      </c>
      <c r="B491" s="1" t="s">
        <v>164</v>
      </c>
    </row>
    <row r="492" spans="1:2" hidden="1">
      <c r="A492" s="1" t="s">
        <v>165</v>
      </c>
      <c r="B492" s="1" t="s">
        <v>166</v>
      </c>
    </row>
    <row r="493" spans="1:2" hidden="1">
      <c r="A493" s="1" t="s">
        <v>167</v>
      </c>
      <c r="B493" s="1" t="s">
        <v>168</v>
      </c>
    </row>
    <row r="494" spans="1:2" hidden="1">
      <c r="A494" s="1" t="s">
        <v>169</v>
      </c>
      <c r="B494" s="1" t="s">
        <v>170</v>
      </c>
    </row>
    <row r="495" spans="1:2" hidden="1">
      <c r="A495" s="1" t="s">
        <v>171</v>
      </c>
      <c r="B495" s="1" t="s">
        <v>172</v>
      </c>
    </row>
    <row r="496" spans="1:2" hidden="1">
      <c r="A496" s="1" t="s">
        <v>173</v>
      </c>
      <c r="B496" s="1" t="s">
        <v>174</v>
      </c>
    </row>
    <row r="497" spans="1:2" hidden="1">
      <c r="A497" s="1" t="s">
        <v>175</v>
      </c>
      <c r="B497" s="1" t="s">
        <v>176</v>
      </c>
    </row>
    <row r="498" spans="1:2" hidden="1">
      <c r="A498" s="1" t="s">
        <v>177</v>
      </c>
      <c r="B498" s="1" t="s">
        <v>178</v>
      </c>
    </row>
    <row r="499" spans="1:2" hidden="1">
      <c r="A499" s="1" t="s">
        <v>179</v>
      </c>
      <c r="B499" s="1" t="s">
        <v>180</v>
      </c>
    </row>
    <row r="500" spans="1:2" hidden="1">
      <c r="A500" s="1" t="s">
        <v>181</v>
      </c>
      <c r="B500" s="1" t="s">
        <v>182</v>
      </c>
    </row>
    <row r="501" spans="1:2" hidden="1">
      <c r="A501" s="1" t="s">
        <v>183</v>
      </c>
      <c r="B501" s="1" t="s">
        <v>184</v>
      </c>
    </row>
    <row r="502" spans="1:2" hidden="1">
      <c r="A502" s="1" t="s">
        <v>185</v>
      </c>
      <c r="B502" s="1" t="s">
        <v>186</v>
      </c>
    </row>
    <row r="503" spans="1:2" hidden="1">
      <c r="A503" s="1" t="s">
        <v>187</v>
      </c>
      <c r="B503" s="1" t="s">
        <v>188</v>
      </c>
    </row>
    <row r="504" spans="1:2" hidden="1">
      <c r="A504" s="1" t="s">
        <v>189</v>
      </c>
      <c r="B504" s="1" t="s">
        <v>190</v>
      </c>
    </row>
    <row r="505" spans="1:2" hidden="1">
      <c r="A505" s="1" t="s">
        <v>191</v>
      </c>
      <c r="B505" s="1" t="s">
        <v>192</v>
      </c>
    </row>
    <row r="506" spans="1:2" hidden="1">
      <c r="A506" s="1" t="s">
        <v>193</v>
      </c>
      <c r="B506" s="1" t="s">
        <v>194</v>
      </c>
    </row>
    <row r="507" spans="1:2" hidden="1">
      <c r="A507" s="1" t="s">
        <v>195</v>
      </c>
      <c r="B507" s="1" t="s">
        <v>196</v>
      </c>
    </row>
    <row r="508" spans="1:2" hidden="1">
      <c r="A508" s="1" t="s">
        <v>197</v>
      </c>
      <c r="B508" s="1" t="s">
        <v>198</v>
      </c>
    </row>
    <row r="509" spans="1:2" hidden="1">
      <c r="A509" s="1" t="s">
        <v>199</v>
      </c>
      <c r="B509" s="1" t="s">
        <v>200</v>
      </c>
    </row>
    <row r="510" spans="1:2" hidden="1">
      <c r="A510" s="1" t="s">
        <v>201</v>
      </c>
      <c r="B510" s="1" t="s">
        <v>202</v>
      </c>
    </row>
    <row r="511" spans="1:2" hidden="1">
      <c r="A511" s="1" t="s">
        <v>203</v>
      </c>
      <c r="B511" s="1" t="s">
        <v>204</v>
      </c>
    </row>
    <row r="512" spans="1:2" hidden="1">
      <c r="A512" s="1" t="s">
        <v>205</v>
      </c>
      <c r="B512" s="1" t="s">
        <v>206</v>
      </c>
    </row>
    <row r="513" spans="1:2" hidden="1">
      <c r="A513" s="1" t="s">
        <v>207</v>
      </c>
      <c r="B513" s="1" t="s">
        <v>208</v>
      </c>
    </row>
    <row r="514" spans="1:2" hidden="1">
      <c r="A514" s="1" t="s">
        <v>209</v>
      </c>
      <c r="B514" s="1" t="s">
        <v>210</v>
      </c>
    </row>
    <row r="515" spans="1:2" hidden="1">
      <c r="A515" s="1" t="s">
        <v>211</v>
      </c>
      <c r="B515" s="1" t="s">
        <v>212</v>
      </c>
    </row>
    <row r="516" spans="1:2" hidden="1">
      <c r="A516" s="1" t="s">
        <v>213</v>
      </c>
      <c r="B516" s="1" t="s">
        <v>214</v>
      </c>
    </row>
    <row r="517" spans="1:2" hidden="1">
      <c r="A517" s="1" t="s">
        <v>215</v>
      </c>
      <c r="B517" s="1" t="s">
        <v>216</v>
      </c>
    </row>
    <row r="518" spans="1:2" hidden="1">
      <c r="A518" s="1" t="s">
        <v>217</v>
      </c>
      <c r="B518" s="1" t="s">
        <v>218</v>
      </c>
    </row>
    <row r="519" spans="1:2" hidden="1">
      <c r="A519" s="1" t="s">
        <v>219</v>
      </c>
      <c r="B519" s="1" t="s">
        <v>220</v>
      </c>
    </row>
    <row r="520" spans="1:2" hidden="1">
      <c r="A520" s="1" t="s">
        <v>221</v>
      </c>
      <c r="B520" s="1" t="s">
        <v>222</v>
      </c>
    </row>
    <row r="521" spans="1:2" hidden="1">
      <c r="A521" s="1" t="s">
        <v>223</v>
      </c>
      <c r="B521" s="1" t="s">
        <v>224</v>
      </c>
    </row>
    <row r="522" spans="1:2" hidden="1">
      <c r="A522" s="1" t="s">
        <v>225</v>
      </c>
      <c r="B522" s="1" t="s">
        <v>226</v>
      </c>
    </row>
    <row r="523" spans="1:2" hidden="1">
      <c r="A523" s="1" t="s">
        <v>227</v>
      </c>
      <c r="B523" s="1" t="s">
        <v>228</v>
      </c>
    </row>
    <row r="524" spans="1:2" hidden="1">
      <c r="A524" s="1" t="s">
        <v>229</v>
      </c>
      <c r="B524" s="1" t="s">
        <v>230</v>
      </c>
    </row>
    <row r="525" spans="1:2" hidden="1">
      <c r="A525" s="1" t="s">
        <v>231</v>
      </c>
      <c r="B525" s="1" t="s">
        <v>232</v>
      </c>
    </row>
    <row r="526" spans="1:2" hidden="1">
      <c r="A526" s="1" t="s">
        <v>233</v>
      </c>
      <c r="B526" s="1" t="s">
        <v>234</v>
      </c>
    </row>
    <row r="527" spans="1:2" hidden="1">
      <c r="A527" s="1" t="s">
        <v>235</v>
      </c>
      <c r="B527" s="1" t="s">
        <v>236</v>
      </c>
    </row>
    <row r="528" spans="1:2" hidden="1">
      <c r="A528" s="1" t="s">
        <v>237</v>
      </c>
      <c r="B528" s="1" t="s">
        <v>238</v>
      </c>
    </row>
    <row r="529" spans="1:2" hidden="1">
      <c r="A529" s="1" t="s">
        <v>239</v>
      </c>
      <c r="B529" s="1" t="s">
        <v>240</v>
      </c>
    </row>
    <row r="530" spans="1:2" hidden="1">
      <c r="A530" s="1" t="s">
        <v>241</v>
      </c>
      <c r="B530" s="1" t="s">
        <v>242</v>
      </c>
    </row>
    <row r="531" spans="1:2" hidden="1">
      <c r="A531" s="1" t="s">
        <v>243</v>
      </c>
      <c r="B531" s="1" t="s">
        <v>244</v>
      </c>
    </row>
    <row r="532" spans="1:2" hidden="1">
      <c r="A532" s="1" t="s">
        <v>245</v>
      </c>
      <c r="B532" s="1" t="s">
        <v>246</v>
      </c>
    </row>
    <row r="533" spans="1:2" hidden="1">
      <c r="A533" s="1" t="s">
        <v>247</v>
      </c>
      <c r="B533" s="1" t="s">
        <v>248</v>
      </c>
    </row>
    <row r="534" spans="1:2" hidden="1">
      <c r="A534" s="1" t="s">
        <v>249</v>
      </c>
      <c r="B534" s="1" t="s">
        <v>250</v>
      </c>
    </row>
    <row r="535" spans="1:2" hidden="1">
      <c r="A535" s="1" t="s">
        <v>251</v>
      </c>
      <c r="B535" s="1" t="s">
        <v>252</v>
      </c>
    </row>
    <row r="536" spans="1:2" hidden="1">
      <c r="A536" s="1" t="s">
        <v>253</v>
      </c>
      <c r="B536" s="1" t="s">
        <v>254</v>
      </c>
    </row>
    <row r="537" spans="1:2" hidden="1">
      <c r="A537" s="1" t="s">
        <v>255</v>
      </c>
      <c r="B537" s="1" t="s">
        <v>256</v>
      </c>
    </row>
    <row r="538" spans="1:2" hidden="1">
      <c r="A538" s="1" t="s">
        <v>257</v>
      </c>
      <c r="B538" s="1" t="s">
        <v>258</v>
      </c>
    </row>
    <row r="539" spans="1:2" hidden="1">
      <c r="A539" s="1" t="s">
        <v>259</v>
      </c>
      <c r="B539" s="1" t="s">
        <v>260</v>
      </c>
    </row>
    <row r="540" spans="1:2" hidden="1">
      <c r="A540" s="1" t="s">
        <v>261</v>
      </c>
      <c r="B540" s="1" t="s">
        <v>262</v>
      </c>
    </row>
    <row r="541" spans="1:2" hidden="1">
      <c r="A541" s="1" t="s">
        <v>263</v>
      </c>
      <c r="B541" s="1" t="s">
        <v>264</v>
      </c>
    </row>
    <row r="542" spans="1:2" hidden="1">
      <c r="A542" s="1" t="s">
        <v>265</v>
      </c>
      <c r="B542" s="1" t="s">
        <v>266</v>
      </c>
    </row>
    <row r="543" spans="1:2" hidden="1">
      <c r="A543" s="1" t="s">
        <v>267</v>
      </c>
      <c r="B543" s="1" t="s">
        <v>268</v>
      </c>
    </row>
    <row r="544" spans="1:2" hidden="1">
      <c r="A544" s="1" t="s">
        <v>269</v>
      </c>
      <c r="B544" s="1" t="s">
        <v>270</v>
      </c>
    </row>
    <row r="545" spans="1:5" hidden="1">
      <c r="A545" s="1" t="s">
        <v>271</v>
      </c>
      <c r="B545" s="1" t="s">
        <v>272</v>
      </c>
    </row>
    <row r="546" spans="1:5" hidden="1">
      <c r="A546" s="1" t="s">
        <v>273</v>
      </c>
      <c r="B546" s="1" t="s">
        <v>274</v>
      </c>
    </row>
    <row r="547" spans="1:5" hidden="1">
      <c r="A547" s="1" t="s">
        <v>275</v>
      </c>
      <c r="B547" s="1" t="s">
        <v>276</v>
      </c>
    </row>
    <row r="548" spans="1:5" hidden="1">
      <c r="A548" s="1" t="s">
        <v>277</v>
      </c>
      <c r="B548" s="1" t="s">
        <v>278</v>
      </c>
    </row>
    <row r="549" spans="1:5" hidden="1">
      <c r="A549" s="1" t="s">
        <v>279</v>
      </c>
      <c r="B549" s="1" t="s">
        <v>280</v>
      </c>
    </row>
    <row r="550" spans="1:5" hidden="1">
      <c r="A550" s="1" t="s">
        <v>281</v>
      </c>
      <c r="B550" s="1" t="s">
        <v>282</v>
      </c>
    </row>
    <row r="551" spans="1:5" hidden="1">
      <c r="A551" s="1" t="s">
        <v>283</v>
      </c>
      <c r="B551" s="1" t="s">
        <v>284</v>
      </c>
    </row>
    <row r="552" spans="1:5" hidden="1">
      <c r="A552" s="1" t="s">
        <v>285</v>
      </c>
      <c r="B552" s="1" t="s">
        <v>286</v>
      </c>
    </row>
    <row r="553" spans="1:5" hidden="1">
      <c r="A553" s="1" t="s">
        <v>287</v>
      </c>
      <c r="B553" s="1" t="s">
        <v>288</v>
      </c>
    </row>
    <row r="554" spans="1:5" hidden="1">
      <c r="A554" s="1" t="s">
        <v>289</v>
      </c>
      <c r="B554" s="1" t="s">
        <v>290</v>
      </c>
    </row>
    <row r="555" spans="1:5" hidden="1"/>
    <row r="556" spans="1:5" hidden="1"/>
    <row r="557" spans="1:5" hidden="1"/>
    <row r="558" spans="1:5" hidden="1">
      <c r="C558" s="1" t="s">
        <v>291</v>
      </c>
      <c r="D558" s="1" t="s">
        <v>292</v>
      </c>
      <c r="E558" s="1" t="s">
        <v>293</v>
      </c>
    </row>
    <row r="559" spans="1:5" hidden="1">
      <c r="C559" s="1" t="s">
        <v>308</v>
      </c>
      <c r="D559" s="1" t="s">
        <v>294</v>
      </c>
      <c r="E559" s="1" t="s">
        <v>295</v>
      </c>
    </row>
    <row r="560" spans="1:5" hidden="1">
      <c r="C560" s="1" t="s">
        <v>307</v>
      </c>
      <c r="E560" s="1" t="s">
        <v>296</v>
      </c>
    </row>
    <row r="561" spans="3:5" hidden="1">
      <c r="E561" s="1" t="s">
        <v>297</v>
      </c>
    </row>
    <row r="562" spans="3:5" hidden="1"/>
    <row r="563" spans="3:5" hidden="1"/>
    <row r="564" spans="3:5" hidden="1"/>
    <row r="565" spans="3:5" hidden="1"/>
    <row r="566" spans="3:5" hidden="1"/>
    <row r="567" spans="3:5" hidden="1">
      <c r="C567" s="1" t="s">
        <v>318</v>
      </c>
    </row>
    <row r="568" spans="3:5" hidden="1">
      <c r="C568" s="1" t="s">
        <v>319</v>
      </c>
    </row>
    <row r="569" spans="3:5" hidden="1">
      <c r="C569" s="1" t="s">
        <v>320</v>
      </c>
    </row>
    <row r="570" spans="3:5" hidden="1"/>
    <row r="571" spans="3:5" hidden="1"/>
    <row r="572" spans="3:5" hidden="1"/>
    <row r="573" spans="3:5" hidden="1"/>
    <row r="574" spans="3:5" hidden="1"/>
    <row r="575" spans="3:5" hidden="1"/>
    <row r="576" spans="3:5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</sheetData>
  <sheetProtection formatCells="0" formatColumns="0" formatRows="0" selectLockedCells="1" autoFilter="0"/>
  <protectedRanges>
    <protectedRange sqref="Q42 G40 O40 F58 O43:O44 G44 Q73 G71 O71 F89 O74:O75 G75 Q104 G102 O102 F120:F121 O105:O106 G106 Q163 G161 O161 F179 O164:O165 G165 Q192 G190 O190 F208 O193:O194 G194 Q221 G219 O219 F237 O222:O223 G223 Q279 G277 O277 G281 O280:O281 F295 Q133 G131 O131 F149 O134:O135 G135 Q250 G248 O248 G252 O251:O252 F266" name="FIN"/>
    <protectedRange sqref="D8:W10" name="FIN_1"/>
    <protectedRange sqref="D16:W19" name="FIN_2"/>
    <protectedRange sqref="A22 A24 A26" name="FIN_3"/>
    <protectedRange sqref="C37 C68 C99 C158 C187 C216 C274 C128 C245" name="FIN_4"/>
    <protectedRange sqref="K39 K70 K101 K160 K189 K218 K276 K130 K247" name="FIN_5"/>
    <protectedRange sqref="I48:T49 I53:T54 I79:T80 I84:T85 I110:T111 I115:T116 I174:T175 I227:T228 I232:T233 I285:T286 I290:T291 I139:T140 I144:T145 I169:T170 I198:T199 I203:T204 I256:T257 I261:T262" name="FIN_6"/>
    <protectedRange sqref="D48:E49 D227:E228 D79:E80 D139:E140 D169:E170 D110:E111 D198:E199 D286:E286 D256:E257" name="FIN_7"/>
    <protectedRange sqref="D53:E54 D84:E85 D115:E116 D174:E175 D203:E204 D232:E233 D290:E291 D144:E145 D261:E262" name="FIN_8"/>
    <protectedRange sqref="D11:W12" name="FIN_1_1"/>
    <protectedRange sqref="D285:E285" name="FIN_7_1"/>
  </protectedRanges>
  <dataConsolidate/>
  <mergeCells count="768">
    <mergeCell ref="A320:A341"/>
    <mergeCell ref="A342:A357"/>
    <mergeCell ref="A11:C11"/>
    <mergeCell ref="D11:G11"/>
    <mergeCell ref="H11:Q11"/>
    <mergeCell ref="A12:B12"/>
    <mergeCell ref="D12:G12"/>
    <mergeCell ref="H12:Q12"/>
    <mergeCell ref="E372:E373"/>
    <mergeCell ref="A302:A311"/>
    <mergeCell ref="A121:W121"/>
    <mergeCell ref="E350:E351"/>
    <mergeCell ref="E352:E353"/>
    <mergeCell ref="E358:E359"/>
    <mergeCell ref="E360:E361"/>
    <mergeCell ref="E362:E363"/>
    <mergeCell ref="B338:B339"/>
    <mergeCell ref="C338:D339"/>
    <mergeCell ref="E338:E339"/>
    <mergeCell ref="E346:E347"/>
    <mergeCell ref="E344:E345"/>
    <mergeCell ref="E342:E343"/>
    <mergeCell ref="F338:H338"/>
    <mergeCell ref="A382:D382"/>
    <mergeCell ref="F382:O382"/>
    <mergeCell ref="Q382:W382"/>
    <mergeCell ref="A378:D378"/>
    <mergeCell ref="F378:O378"/>
    <mergeCell ref="Q378:W378"/>
    <mergeCell ref="A379:D379"/>
    <mergeCell ref="F379:O379"/>
    <mergeCell ref="Q379:W379"/>
    <mergeCell ref="A381:D381"/>
    <mergeCell ref="F381:O381"/>
    <mergeCell ref="Q381:W381"/>
    <mergeCell ref="W338:W339"/>
    <mergeCell ref="F339:H339"/>
    <mergeCell ref="B340:B341"/>
    <mergeCell ref="C340:D341"/>
    <mergeCell ref="E340:E341"/>
    <mergeCell ref="B342:B343"/>
    <mergeCell ref="B344:B345"/>
    <mergeCell ref="B346:B347"/>
    <mergeCell ref="W342:W343"/>
    <mergeCell ref="W344:W345"/>
    <mergeCell ref="W346:W347"/>
    <mergeCell ref="F340:H340"/>
    <mergeCell ref="W340:W341"/>
    <mergeCell ref="F341:H341"/>
    <mergeCell ref="F346:H346"/>
    <mergeCell ref="F344:H344"/>
    <mergeCell ref="C346:D347"/>
    <mergeCell ref="B348:B349"/>
    <mergeCell ref="B354:B355"/>
    <mergeCell ref="C342:D343"/>
    <mergeCell ref="C344:D345"/>
    <mergeCell ref="B352:B353"/>
    <mergeCell ref="C348:D349"/>
    <mergeCell ref="C350:D351"/>
    <mergeCell ref="C352:D353"/>
    <mergeCell ref="W350:W351"/>
    <mergeCell ref="W352:W353"/>
    <mergeCell ref="W354:W355"/>
    <mergeCell ref="F354:H354"/>
    <mergeCell ref="F350:H350"/>
    <mergeCell ref="F352:H352"/>
    <mergeCell ref="F355:H355"/>
    <mergeCell ref="F351:H351"/>
    <mergeCell ref="F353:H353"/>
    <mergeCell ref="W348:W349"/>
    <mergeCell ref="F342:H342"/>
    <mergeCell ref="F349:H349"/>
    <mergeCell ref="F348:H348"/>
    <mergeCell ref="F347:H347"/>
    <mergeCell ref="F345:H345"/>
    <mergeCell ref="F343:H343"/>
    <mergeCell ref="B336:B337"/>
    <mergeCell ref="C336:D337"/>
    <mergeCell ref="E336:E337"/>
    <mergeCell ref="F336:H336"/>
    <mergeCell ref="W336:W337"/>
    <mergeCell ref="F337:H337"/>
    <mergeCell ref="B334:B335"/>
    <mergeCell ref="C334:D335"/>
    <mergeCell ref="E334:E335"/>
    <mergeCell ref="F334:H334"/>
    <mergeCell ref="W334:W335"/>
    <mergeCell ref="F335:H335"/>
    <mergeCell ref="F325:H325"/>
    <mergeCell ref="C326:D327"/>
    <mergeCell ref="E326:E327"/>
    <mergeCell ref="F326:H326"/>
    <mergeCell ref="W326:W327"/>
    <mergeCell ref="F327:H327"/>
    <mergeCell ref="B332:B333"/>
    <mergeCell ref="C332:D333"/>
    <mergeCell ref="E332:E333"/>
    <mergeCell ref="F332:H332"/>
    <mergeCell ref="W332:W333"/>
    <mergeCell ref="F333:H333"/>
    <mergeCell ref="B330:B331"/>
    <mergeCell ref="C330:D331"/>
    <mergeCell ref="E330:E331"/>
    <mergeCell ref="F330:H330"/>
    <mergeCell ref="W330:W331"/>
    <mergeCell ref="F331:H331"/>
    <mergeCell ref="B328:B329"/>
    <mergeCell ref="C328:D329"/>
    <mergeCell ref="E328:E329"/>
    <mergeCell ref="F328:H328"/>
    <mergeCell ref="W328:W329"/>
    <mergeCell ref="F329:H329"/>
    <mergeCell ref="B320:B321"/>
    <mergeCell ref="C320:D321"/>
    <mergeCell ref="E320:E321"/>
    <mergeCell ref="F320:H320"/>
    <mergeCell ref="W320:W321"/>
    <mergeCell ref="F321:H321"/>
    <mergeCell ref="B322:B323"/>
    <mergeCell ref="C322:D323"/>
    <mergeCell ref="E322:E323"/>
    <mergeCell ref="F322:H322"/>
    <mergeCell ref="W322:W323"/>
    <mergeCell ref="F323:H323"/>
    <mergeCell ref="B326:B327"/>
    <mergeCell ref="B324:B325"/>
    <mergeCell ref="C324:D325"/>
    <mergeCell ref="E324:E325"/>
    <mergeCell ref="F324:H324"/>
    <mergeCell ref="W324:W325"/>
    <mergeCell ref="A316:A319"/>
    <mergeCell ref="A312:A315"/>
    <mergeCell ref="B312:B313"/>
    <mergeCell ref="C312:D313"/>
    <mergeCell ref="E312:E313"/>
    <mergeCell ref="F312:H312"/>
    <mergeCell ref="W312:W313"/>
    <mergeCell ref="F313:H313"/>
    <mergeCell ref="B314:B315"/>
    <mergeCell ref="C314:D315"/>
    <mergeCell ref="E314:E315"/>
    <mergeCell ref="B318:B319"/>
    <mergeCell ref="C318:D319"/>
    <mergeCell ref="E318:E319"/>
    <mergeCell ref="F318:H318"/>
    <mergeCell ref="W318:W319"/>
    <mergeCell ref="F319:H319"/>
    <mergeCell ref="B316:B317"/>
    <mergeCell ref="B308:B309"/>
    <mergeCell ref="C308:D309"/>
    <mergeCell ref="E308:E309"/>
    <mergeCell ref="F308:H308"/>
    <mergeCell ref="W308:W309"/>
    <mergeCell ref="F309:H309"/>
    <mergeCell ref="F314:H314"/>
    <mergeCell ref="W314:W315"/>
    <mergeCell ref="F315:H315"/>
    <mergeCell ref="B310:B311"/>
    <mergeCell ref="C310:D311"/>
    <mergeCell ref="E310:E311"/>
    <mergeCell ref="F310:H310"/>
    <mergeCell ref="W310:W311"/>
    <mergeCell ref="F311:H311"/>
    <mergeCell ref="C304:D305"/>
    <mergeCell ref="E304:E305"/>
    <mergeCell ref="F304:H304"/>
    <mergeCell ref="W304:W305"/>
    <mergeCell ref="F305:H305"/>
    <mergeCell ref="C316:D317"/>
    <mergeCell ref="E316:E317"/>
    <mergeCell ref="F316:H316"/>
    <mergeCell ref="W316:W317"/>
    <mergeCell ref="F317:H317"/>
    <mergeCell ref="B306:B307"/>
    <mergeCell ref="C306:D307"/>
    <mergeCell ref="E306:E307"/>
    <mergeCell ref="F306:H306"/>
    <mergeCell ref="W306:W307"/>
    <mergeCell ref="F307:H307"/>
    <mergeCell ref="A293:V293"/>
    <mergeCell ref="A295:E295"/>
    <mergeCell ref="F295:W295"/>
    <mergeCell ref="A298:W298"/>
    <mergeCell ref="A300:A301"/>
    <mergeCell ref="B300:D301"/>
    <mergeCell ref="E300:E301"/>
    <mergeCell ref="F300:T300"/>
    <mergeCell ref="V300:V301"/>
    <mergeCell ref="W300:W301"/>
    <mergeCell ref="F301:H301"/>
    <mergeCell ref="B302:B303"/>
    <mergeCell ref="C302:D303"/>
    <mergeCell ref="E302:E303"/>
    <mergeCell ref="F302:H302"/>
    <mergeCell ref="W302:W303"/>
    <mergeCell ref="F303:H303"/>
    <mergeCell ref="B304:B305"/>
    <mergeCell ref="A290:B290"/>
    <mergeCell ref="C290:D290"/>
    <mergeCell ref="F290:H290"/>
    <mergeCell ref="W290:W291"/>
    <mergeCell ref="A291:B291"/>
    <mergeCell ref="C291:D291"/>
    <mergeCell ref="F291:H291"/>
    <mergeCell ref="A287:W287"/>
    <mergeCell ref="A288:B289"/>
    <mergeCell ref="C288:D289"/>
    <mergeCell ref="E288:E289"/>
    <mergeCell ref="F288:T288"/>
    <mergeCell ref="V288:V289"/>
    <mergeCell ref="W288:W289"/>
    <mergeCell ref="F289:H289"/>
    <mergeCell ref="F284:H284"/>
    <mergeCell ref="A285:B285"/>
    <mergeCell ref="C285:D285"/>
    <mergeCell ref="F285:H285"/>
    <mergeCell ref="W285:W286"/>
    <mergeCell ref="A286:B286"/>
    <mergeCell ref="C286:D286"/>
    <mergeCell ref="F286:H286"/>
    <mergeCell ref="E279:F279"/>
    <mergeCell ref="O279:V279"/>
    <mergeCell ref="E280:F280"/>
    <mergeCell ref="A282:W282"/>
    <mergeCell ref="A283:B284"/>
    <mergeCell ref="C283:D284"/>
    <mergeCell ref="E283:E284"/>
    <mergeCell ref="F283:T283"/>
    <mergeCell ref="V283:V284"/>
    <mergeCell ref="W283:W284"/>
    <mergeCell ref="A276:B276"/>
    <mergeCell ref="E276:F276"/>
    <mergeCell ref="G276:J276"/>
    <mergeCell ref="M276:P276"/>
    <mergeCell ref="Q276:W276"/>
    <mergeCell ref="C278:F278"/>
    <mergeCell ref="O278:V278"/>
    <mergeCell ref="A272:B272"/>
    <mergeCell ref="C272:W272"/>
    <mergeCell ref="A274:B274"/>
    <mergeCell ref="E274:F274"/>
    <mergeCell ref="G274:J274"/>
    <mergeCell ref="M274:P274"/>
    <mergeCell ref="Q274:W274"/>
    <mergeCell ref="A235:V235"/>
    <mergeCell ref="A237:E237"/>
    <mergeCell ref="F237:W237"/>
    <mergeCell ref="A268:B268"/>
    <mergeCell ref="C268:W268"/>
    <mergeCell ref="A270:W270"/>
    <mergeCell ref="A232:B232"/>
    <mergeCell ref="C232:D232"/>
    <mergeCell ref="F232:H232"/>
    <mergeCell ref="W232:W233"/>
    <mergeCell ref="A233:B233"/>
    <mergeCell ref="C233:D233"/>
    <mergeCell ref="F233:H233"/>
    <mergeCell ref="C254:D255"/>
    <mergeCell ref="E254:E255"/>
    <mergeCell ref="F254:T254"/>
    <mergeCell ref="V254:V255"/>
    <mergeCell ref="W254:W255"/>
    <mergeCell ref="F255:H255"/>
    <mergeCell ref="A256:B256"/>
    <mergeCell ref="C256:D256"/>
    <mergeCell ref="F256:H256"/>
    <mergeCell ref="W256:W257"/>
    <mergeCell ref="A257:B257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A206:V206"/>
    <mergeCell ref="A208:E208"/>
    <mergeCell ref="F208:W208"/>
    <mergeCell ref="A210:B210"/>
    <mergeCell ref="C210:W210"/>
    <mergeCell ref="A212:W212"/>
    <mergeCell ref="A203:B203"/>
    <mergeCell ref="C203:D203"/>
    <mergeCell ref="F203:H203"/>
    <mergeCell ref="W203:W204"/>
    <mergeCell ref="A204:B204"/>
    <mergeCell ref="C204:D204"/>
    <mergeCell ref="F204:H204"/>
    <mergeCell ref="A200:W200"/>
    <mergeCell ref="A201:B202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G187:J187"/>
    <mergeCell ref="M187:P187"/>
    <mergeCell ref="Q187:W187"/>
    <mergeCell ref="A177:V177"/>
    <mergeCell ref="A179:E179"/>
    <mergeCell ref="F179:W179"/>
    <mergeCell ref="A181:B181"/>
    <mergeCell ref="C181:W181"/>
    <mergeCell ref="A183:W183"/>
    <mergeCell ref="A174:B174"/>
    <mergeCell ref="C174:D174"/>
    <mergeCell ref="F174:H174"/>
    <mergeCell ref="W174:W175"/>
    <mergeCell ref="A175:B175"/>
    <mergeCell ref="C175:D175"/>
    <mergeCell ref="F175:H175"/>
    <mergeCell ref="A171:W171"/>
    <mergeCell ref="A172:B173"/>
    <mergeCell ref="C172:D173"/>
    <mergeCell ref="E172:E173"/>
    <mergeCell ref="F172:T172"/>
    <mergeCell ref="V172:V173"/>
    <mergeCell ref="W172:W173"/>
    <mergeCell ref="F173:H173"/>
    <mergeCell ref="F168:H168"/>
    <mergeCell ref="A169:B169"/>
    <mergeCell ref="C169:D169"/>
    <mergeCell ref="F169:H169"/>
    <mergeCell ref="W169:W170"/>
    <mergeCell ref="A170:B170"/>
    <mergeCell ref="C170:D170"/>
    <mergeCell ref="F170:H170"/>
    <mergeCell ref="E163:F163"/>
    <mergeCell ref="O163:V163"/>
    <mergeCell ref="E164:F164"/>
    <mergeCell ref="A166:W166"/>
    <mergeCell ref="A167:B168"/>
    <mergeCell ref="C167:D168"/>
    <mergeCell ref="E167:E168"/>
    <mergeCell ref="F167:T167"/>
    <mergeCell ref="V167:V168"/>
    <mergeCell ref="W167:W168"/>
    <mergeCell ref="A160:B160"/>
    <mergeCell ref="E160:F160"/>
    <mergeCell ref="G160:J160"/>
    <mergeCell ref="M160:P160"/>
    <mergeCell ref="Q160:W160"/>
    <mergeCell ref="C162:F162"/>
    <mergeCell ref="O162:V162"/>
    <mergeCell ref="A156:B156"/>
    <mergeCell ref="C156:W156"/>
    <mergeCell ref="A158:B158"/>
    <mergeCell ref="E158:F158"/>
    <mergeCell ref="G158:J158"/>
    <mergeCell ref="M158:P158"/>
    <mergeCell ref="Q158:W158"/>
    <mergeCell ref="A118:V118"/>
    <mergeCell ref="A120:E120"/>
    <mergeCell ref="F120:W120"/>
    <mergeCell ref="A152:B152"/>
    <mergeCell ref="C152:W152"/>
    <mergeCell ref="A154:W154"/>
    <mergeCell ref="A115:B115"/>
    <mergeCell ref="C115:D115"/>
    <mergeCell ref="F115:H115"/>
    <mergeCell ref="W115:W116"/>
    <mergeCell ref="A116:B116"/>
    <mergeCell ref="C116:D116"/>
    <mergeCell ref="F116:H11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21:W21"/>
    <mergeCell ref="A22:W22"/>
    <mergeCell ref="A23:W23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F356:H356"/>
    <mergeCell ref="F358:H358"/>
    <mergeCell ref="F364:H364"/>
    <mergeCell ref="F366:H366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W358:W359"/>
    <mergeCell ref="B358:B359"/>
    <mergeCell ref="B364:B365"/>
    <mergeCell ref="B366:B367"/>
    <mergeCell ref="F360:H360"/>
    <mergeCell ref="F362:H362"/>
    <mergeCell ref="F361:H361"/>
    <mergeCell ref="F357:H357"/>
    <mergeCell ref="F359:H359"/>
    <mergeCell ref="F365:H365"/>
    <mergeCell ref="F367:H367"/>
    <mergeCell ref="W372:W373"/>
    <mergeCell ref="F373:H373"/>
    <mergeCell ref="C360:D361"/>
    <mergeCell ref="C362:D363"/>
    <mergeCell ref="C364:D365"/>
    <mergeCell ref="C368:D369"/>
    <mergeCell ref="C370:D371"/>
    <mergeCell ref="C372:D373"/>
    <mergeCell ref="W364:W365"/>
    <mergeCell ref="W366:W367"/>
    <mergeCell ref="C366:D367"/>
    <mergeCell ref="F369:H369"/>
    <mergeCell ref="F368:H368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39:B139"/>
    <mergeCell ref="C139:D139"/>
    <mergeCell ref="F139:H139"/>
    <mergeCell ref="W139:W140"/>
    <mergeCell ref="A140:B140"/>
    <mergeCell ref="C140:D140"/>
    <mergeCell ref="E130:F130"/>
    <mergeCell ref="G130:J130"/>
    <mergeCell ref="M130:P130"/>
    <mergeCell ref="Q130:W130"/>
    <mergeCell ref="C132:F132"/>
    <mergeCell ref="O132:V132"/>
    <mergeCell ref="E133:F133"/>
    <mergeCell ref="O133:V133"/>
    <mergeCell ref="E134:F134"/>
    <mergeCell ref="F140:H140"/>
    <mergeCell ref="A147:V147"/>
    <mergeCell ref="A149:E149"/>
    <mergeCell ref="F149:W14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E251:F251"/>
    <mergeCell ref="A253:W253"/>
    <mergeCell ref="A254:B255"/>
    <mergeCell ref="C257:D257"/>
    <mergeCell ref="B374:B375"/>
    <mergeCell ref="E374:E375"/>
    <mergeCell ref="C374:D375"/>
    <mergeCell ref="F374:H374"/>
    <mergeCell ref="B368:B369"/>
    <mergeCell ref="B370:B371"/>
    <mergeCell ref="E368:E369"/>
    <mergeCell ref="B372:B373"/>
    <mergeCell ref="F370:H370"/>
    <mergeCell ref="F372:H372"/>
    <mergeCell ref="F371:H371"/>
    <mergeCell ref="F375:H375"/>
    <mergeCell ref="E370:E371"/>
    <mergeCell ref="C358:D359"/>
    <mergeCell ref="F363:H363"/>
    <mergeCell ref="E364:E365"/>
    <mergeCell ref="E366:E367"/>
    <mergeCell ref="W360:W361"/>
    <mergeCell ref="W362:W363"/>
    <mergeCell ref="B360:B361"/>
    <mergeCell ref="A247:B247"/>
    <mergeCell ref="E247:F247"/>
    <mergeCell ref="G247:J247"/>
    <mergeCell ref="M247:P247"/>
    <mergeCell ref="Q247:W247"/>
    <mergeCell ref="C249:F249"/>
    <mergeCell ref="O249:V249"/>
    <mergeCell ref="E250:F250"/>
    <mergeCell ref="O250:V250"/>
    <mergeCell ref="A239:B239"/>
    <mergeCell ref="C239:W239"/>
    <mergeCell ref="A241:W241"/>
    <mergeCell ref="A243:B243"/>
    <mergeCell ref="C243:W243"/>
    <mergeCell ref="A245:B245"/>
    <mergeCell ref="E245:F245"/>
    <mergeCell ref="G245:J245"/>
    <mergeCell ref="M245:P245"/>
    <mergeCell ref="Q245:W245"/>
    <mergeCell ref="F257:H257"/>
    <mergeCell ref="A258:W258"/>
    <mergeCell ref="A259:B260"/>
    <mergeCell ref="C259:D260"/>
    <mergeCell ref="E259:E260"/>
    <mergeCell ref="F259:T259"/>
    <mergeCell ref="V259:V260"/>
    <mergeCell ref="W259:W260"/>
    <mergeCell ref="F260:H260"/>
    <mergeCell ref="A358:A373"/>
    <mergeCell ref="A374:A375"/>
    <mergeCell ref="A261:B261"/>
    <mergeCell ref="C261:D261"/>
    <mergeCell ref="F261:H261"/>
    <mergeCell ref="W261:W262"/>
    <mergeCell ref="A262:B262"/>
    <mergeCell ref="C262:D262"/>
    <mergeCell ref="F262:H262"/>
    <mergeCell ref="A264:V264"/>
    <mergeCell ref="A266:E266"/>
    <mergeCell ref="F266:W266"/>
    <mergeCell ref="W374:W375"/>
    <mergeCell ref="B362:B363"/>
    <mergeCell ref="W356:W357"/>
    <mergeCell ref="C356:D357"/>
    <mergeCell ref="B356:B357"/>
    <mergeCell ref="C354:D355"/>
    <mergeCell ref="B350:B351"/>
    <mergeCell ref="E356:E357"/>
    <mergeCell ref="E348:E349"/>
    <mergeCell ref="E354:E355"/>
    <mergeCell ref="W368:W369"/>
    <mergeCell ref="W370:W371"/>
  </mergeCells>
  <phoneticPr fontId="37" type="noConversion"/>
  <conditionalFormatting sqref="Y48:Y49">
    <cfRule type="cellIs" dxfId="53" priority="112" operator="equal">
      <formula>"Incorrecto existen números que no son fijos"</formula>
    </cfRule>
  </conditionalFormatting>
  <conditionalFormatting sqref="Y53:Y54">
    <cfRule type="cellIs" dxfId="52" priority="111" operator="equal">
      <formula>"Incorrecto existen números que no son fijos"</formula>
    </cfRule>
  </conditionalFormatting>
  <conditionalFormatting sqref="Y84:Y85">
    <cfRule type="cellIs" dxfId="51" priority="105" operator="equal">
      <formula>"Incorrecto existen números que no son fijos"</formula>
    </cfRule>
  </conditionalFormatting>
  <conditionalFormatting sqref="Y79:Y80">
    <cfRule type="cellIs" dxfId="50" priority="106" operator="equal">
      <formula>"Incorrecto existen números que no son fijos"</formula>
    </cfRule>
  </conditionalFormatting>
  <conditionalFormatting sqref="Y110:Y111">
    <cfRule type="cellIs" dxfId="49" priority="100" operator="equal">
      <formula>"Incorrecto existen números que no son fijos"</formula>
    </cfRule>
  </conditionalFormatting>
  <conditionalFormatting sqref="Y115:Y116">
    <cfRule type="cellIs" dxfId="48" priority="99" operator="equal">
      <formula>"Incorrecto existen números que no son fijos"</formula>
    </cfRule>
  </conditionalFormatting>
  <conditionalFormatting sqref="Y169:Y170">
    <cfRule type="cellIs" dxfId="47" priority="94" operator="equal">
      <formula>"Incorrecto existen números que no son fijos"</formula>
    </cfRule>
  </conditionalFormatting>
  <conditionalFormatting sqref="Y174:Y175">
    <cfRule type="cellIs" dxfId="46" priority="93" operator="equal">
      <formula>"Incorrecto existen números que no son fijos"</formula>
    </cfRule>
  </conditionalFormatting>
  <conditionalFormatting sqref="Y198:Y199">
    <cfRule type="cellIs" dxfId="45" priority="88" operator="equal">
      <formula>"Incorrecto existen números que no son fijos"</formula>
    </cfRule>
  </conditionalFormatting>
  <conditionalFormatting sqref="Y203:Y204">
    <cfRule type="cellIs" dxfId="44" priority="87" operator="equal">
      <formula>"Incorrecto existen números que no son fijos"</formula>
    </cfRule>
  </conditionalFormatting>
  <conditionalFormatting sqref="Y227:Y228">
    <cfRule type="cellIs" dxfId="43" priority="82" operator="equal">
      <formula>"Incorrecto existen números que no son fijos"</formula>
    </cfRule>
  </conditionalFormatting>
  <conditionalFormatting sqref="Y232:Y233">
    <cfRule type="cellIs" dxfId="42" priority="81" operator="equal">
      <formula>"Incorrecto existen números que no son fijos"</formula>
    </cfRule>
  </conditionalFormatting>
  <conditionalFormatting sqref="Y285:Y286">
    <cfRule type="cellIs" dxfId="41" priority="76" operator="equal">
      <formula>"Incorrecto existen números que no son fijos"</formula>
    </cfRule>
  </conditionalFormatting>
  <conditionalFormatting sqref="Y290:Y291">
    <cfRule type="cellIs" dxfId="40" priority="75" operator="equal">
      <formula>"Incorrecto existen números que no son fijos"</formula>
    </cfRule>
  </conditionalFormatting>
  <conditionalFormatting sqref="W48">
    <cfRule type="cellIs" dxfId="39" priority="57" operator="equal">
      <formula>"Favor de indicar el tipo de fórmula"</formula>
    </cfRule>
    <cfRule type="cellIs" dxfId="38" priority="58" operator="equal">
      <formula>"Favor de proporcionar valores al calendario de las 2 variables en lo programado"</formula>
    </cfRule>
  </conditionalFormatting>
  <conditionalFormatting sqref="W53">
    <cfRule type="cellIs" dxfId="37" priority="55" operator="equal">
      <formula>"Favor de indicar el tipo de fórmula"</formula>
    </cfRule>
    <cfRule type="cellIs" dxfId="36" priority="56" operator="equal">
      <formula>"Favor de proporcionar valores al calendario de las 2 variables en lo programado"</formula>
    </cfRule>
  </conditionalFormatting>
  <conditionalFormatting sqref="W79">
    <cfRule type="cellIs" dxfId="35" priority="53" operator="equal">
      <formula>"Favor de indicar el tipo de fórmula"</formula>
    </cfRule>
    <cfRule type="cellIs" dxfId="34" priority="54" operator="equal">
      <formula>"Favor de proporcionar valores al calendario de las 2 variables en lo programado"</formula>
    </cfRule>
  </conditionalFormatting>
  <conditionalFormatting sqref="W84">
    <cfRule type="cellIs" dxfId="33" priority="51" operator="equal">
      <formula>"Favor de indicar el tipo de fórmula"</formula>
    </cfRule>
    <cfRule type="cellIs" dxfId="32" priority="52" operator="equal">
      <formula>"Favor de proporcionar valores al calendario de las 2 variables en lo programado"</formula>
    </cfRule>
  </conditionalFormatting>
  <conditionalFormatting sqref="W110">
    <cfRule type="cellIs" dxfId="31" priority="49" operator="equal">
      <formula>"Favor de indicar el tipo de fórmula"</formula>
    </cfRule>
    <cfRule type="cellIs" dxfId="30" priority="50" operator="equal">
      <formula>"Favor de proporcionar valores al calendario de las 2 variables en lo programado"</formula>
    </cfRule>
  </conditionalFormatting>
  <conditionalFormatting sqref="W115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169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174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98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203">
    <cfRule type="cellIs" dxfId="21" priority="37" operator="equal">
      <formula>"Favor de indicar el tipo de fórmula"</formula>
    </cfRule>
    <cfRule type="cellIs" dxfId="20" priority="38" operator="equal">
      <formula>"Favor de proporcionar valores al calendario de las 2 variables en lo programado"</formula>
    </cfRule>
  </conditionalFormatting>
  <conditionalFormatting sqref="W227">
    <cfRule type="cellIs" dxfId="19" priority="35" operator="equal">
      <formula>"Favor de indicar el tipo de fórmula"</formula>
    </cfRule>
    <cfRule type="cellIs" dxfId="18" priority="36" operator="equal">
      <formula>"Favor de proporcionar valores al calendario de las 2 variables en lo programado"</formula>
    </cfRule>
  </conditionalFormatting>
  <conditionalFormatting sqref="W232">
    <cfRule type="cellIs" dxfId="17" priority="33" operator="equal">
      <formula>"Favor de indicar el tipo de fórmula"</formula>
    </cfRule>
    <cfRule type="cellIs" dxfId="16" priority="34" operator="equal">
      <formula>"Favor de proporcionar valores al calendario de las 2 variables en lo programado"</formula>
    </cfRule>
  </conditionalFormatting>
  <conditionalFormatting sqref="W285">
    <cfRule type="cellIs" dxfId="15" priority="31" operator="equal">
      <formula>"Favor de indicar el tipo de fórmula"</formula>
    </cfRule>
    <cfRule type="cellIs" dxfId="14" priority="32" operator="equal">
      <formula>"Favor de proporcionar valores al calendario de las 2 variables en lo programado"</formula>
    </cfRule>
  </conditionalFormatting>
  <conditionalFormatting sqref="W290">
    <cfRule type="cellIs" dxfId="13" priority="29" operator="equal">
      <formula>"Favor de indicar el tipo de fórmula"</formula>
    </cfRule>
    <cfRule type="cellIs" dxfId="12" priority="30" operator="equal">
      <formula>"Favor de proporcionar valores al calendario de las 2 variables en lo programado"</formula>
    </cfRule>
  </conditionalFormatting>
  <conditionalFormatting sqref="Y139:Y140">
    <cfRule type="cellIs" dxfId="11" priority="28" operator="equal">
      <formula>"Incorrecto existen números que no son fijos"</formula>
    </cfRule>
  </conditionalFormatting>
  <conditionalFormatting sqref="Y144:Y145">
    <cfRule type="cellIs" dxfId="10" priority="27" operator="equal">
      <formula>"Incorrecto existen números que no son fijos"</formula>
    </cfRule>
  </conditionalFormatting>
  <conditionalFormatting sqref="W139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44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Y256:Y257">
    <cfRule type="cellIs" dxfId="5" priority="10" operator="equal">
      <formula>"Incorrecto existen números que no son fijos"</formula>
    </cfRule>
  </conditionalFormatting>
  <conditionalFormatting sqref="Y261:Y262">
    <cfRule type="cellIs" dxfId="4" priority="9" operator="equal">
      <formula>"Incorrecto existen números que no son fijos"</formula>
    </cfRule>
  </conditionalFormatting>
  <conditionalFormatting sqref="W25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6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60 C189 C218 C276 C130 C247" xr:uid="{00000000-0002-0000-0300-000000000000}">
      <formula1>"Estratégico, Gestión"</formula1>
    </dataValidation>
    <dataValidation type="list" allowBlank="1" showInputMessage="1" showErrorMessage="1" sqref="C37 C216 W36 C68 W67 W38 C99 W98 W69 C158 W157 W100 C187 W186 W159 W215 W188 C274 W273 W217 W275 C128 W127 W129 C245 W244 W246" xr:uid="{00000000-0002-0000-0300-000001000000}">
      <formula1>"Eficiencia, Eficacia, Economía, Calidad"</formula1>
    </dataValidation>
    <dataValidation type="list" allowBlank="1" showInputMessage="1" showErrorMessage="1" sqref="Q101:W101 Q70:W70 Q39:W39 Q160:W160 Q189:W189 Q218:W218 Q276:W276 Q130:W130 Q247:W247" xr:uid="{00000000-0002-0000-0300-000002000000}">
      <formula1>"Ascendente, Descendente, Regular, Nominal"</formula1>
    </dataValidation>
    <dataValidation type="list" allowBlank="1" showInputMessage="1" showErrorMessage="1" sqref="G101:J101 G39:J39 G70:J70 G160:J160 G189:J189 G218:J218 G276:J276 G130:J130 G247:J247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0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16383" man="1"/>
    <brk id="186" max="16383" man="1"/>
    <brk id="296" max="16383" man="1"/>
  </rowBreaks>
  <ignoredErrors>
    <ignoredError sqref="W35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Hoja1!$G$2:$G$5</xm:f>
          </x14:formula1>
          <xm:sqref>A22:W22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2020-04-21T21:35:22Z</cp:lastPrinted>
  <dcterms:created xsi:type="dcterms:W3CDTF">2012-07-03T15:10:24Z</dcterms:created>
  <dcterms:modified xsi:type="dcterms:W3CDTF">2020-04-21T21:37:36Z</dcterms:modified>
</cp:coreProperties>
</file>